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mc:AlternateContent xmlns:mc="http://schemas.openxmlformats.org/markup-compatibility/2006">
    <mc:Choice Requires="x15">
      <x15ac:absPath xmlns:x15ac="http://schemas.microsoft.com/office/spreadsheetml/2010/11/ac" url="I:\A - RESOURCES\Tools (SORT, audit tools, recommendation check lists)\Audit tools\2021 Dysphagia\"/>
    </mc:Choice>
  </mc:AlternateContent>
  <xr:revisionPtr revIDLastSave="0" documentId="13_ncr:1_{C80DB5AD-E4CF-4513-978F-B7FB0C7EA263}" xr6:coauthVersionLast="47" xr6:coauthVersionMax="47" xr10:uidLastSave="{00000000-0000-0000-0000-000000000000}"/>
  <bookViews>
    <workbookView xWindow="-120" yWindow="-120" windowWidth="20730" windowHeight="11160" xr2:uid="{00000000-000D-0000-FFFF-FFFF00000000}"/>
  </bookViews>
  <sheets>
    <sheet name="Introduction" sheetId="2" r:id="rId1"/>
    <sheet name="Instructions" sheetId="3" r:id="rId2"/>
    <sheet name="Audit Tool" sheetId="6" r:id="rId3"/>
    <sheet name="Summary" sheetId="1" r:id="rId4"/>
    <sheet name="Recommendations" sheetId="4" r:id="rId5"/>
    <sheet name="Sheet7" sheetId="8" state="hidden" r:id="rId6"/>
    <sheet name="Swallowing difficulties" sheetId="9" r:id="rId7"/>
    <sheet name="answer_sheet" sheetId="5" state="hidden" r:id="rId8"/>
  </sheets>
  <externalReferences>
    <externalReference r:id="rId9"/>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6" l="1"/>
  <c r="K8" i="6"/>
  <c r="T25" i="6" l="1"/>
  <c r="R25" i="6"/>
  <c r="Q25" i="6"/>
  <c r="O25" i="6"/>
  <c r="N25" i="6"/>
  <c r="M25" i="6"/>
  <c r="L25" i="6"/>
  <c r="J25" i="6"/>
  <c r="H25" i="6"/>
  <c r="I10" i="6"/>
  <c r="I11" i="6"/>
  <c r="AJ9" i="6"/>
  <c r="AK8" i="6"/>
  <c r="AJ12" i="6"/>
  <c r="AJ11" i="6"/>
  <c r="AJ8" i="6"/>
  <c r="AC9" i="6"/>
  <c r="AC8" i="6"/>
  <c r="AI8" i="6"/>
  <c r="AH8" i="6"/>
  <c r="AG8" i="6"/>
  <c r="AF8" i="6"/>
  <c r="AE8" i="6"/>
  <c r="AD8" i="6"/>
  <c r="AA8" i="6"/>
  <c r="AA9" i="6"/>
  <c r="Y8" i="6"/>
  <c r="Z8" i="6"/>
  <c r="X8" i="6"/>
  <c r="V8" i="6"/>
  <c r="V10" i="6"/>
  <c r="V11" i="6"/>
  <c r="T8" i="6"/>
  <c r="T9" i="6" l="1"/>
  <c r="T10" i="6"/>
  <c r="T11" i="6"/>
  <c r="T12" i="6"/>
  <c r="T13" i="6"/>
  <c r="T14" i="6"/>
  <c r="T15" i="6"/>
  <c r="T16" i="6"/>
  <c r="T17" i="6"/>
  <c r="Q13" i="6"/>
  <c r="Q12" i="6"/>
  <c r="Q10" i="6"/>
  <c r="O8" i="6"/>
  <c r="O10" i="6"/>
  <c r="O9" i="6"/>
  <c r="N11" i="6"/>
  <c r="N10" i="6"/>
  <c r="M8" i="6"/>
  <c r="N8" i="6"/>
  <c r="M10" i="6"/>
  <c r="I25" i="6"/>
  <c r="K11" i="6"/>
  <c r="K25" i="6"/>
  <c r="K9" i="6"/>
  <c r="K10" i="6"/>
  <c r="I9" i="6"/>
  <c r="H28" i="6"/>
  <c r="H21" i="6"/>
  <c r="H19" i="6"/>
  <c r="AK9" i="6"/>
  <c r="AK10" i="6"/>
  <c r="AK11" i="6"/>
  <c r="AK12" i="6"/>
  <c r="AK13" i="6"/>
  <c r="AK14" i="6"/>
  <c r="AK15" i="6"/>
  <c r="AK16" i="6"/>
  <c r="AK17" i="6"/>
  <c r="AJ28" i="6"/>
  <c r="AJ24" i="6" s="1"/>
  <c r="AJ10" i="6"/>
  <c r="AJ13" i="6"/>
  <c r="AJ14" i="6"/>
  <c r="AJ15" i="6"/>
  <c r="AJ16" i="6"/>
  <c r="AJ17" i="6"/>
  <c r="W19" i="6"/>
  <c r="W21" i="6"/>
  <c r="W25" i="6"/>
  <c r="W28" i="6"/>
  <c r="W24" i="6" s="1"/>
  <c r="AI9" i="6"/>
  <c r="AI10" i="6"/>
  <c r="AI11" i="6"/>
  <c r="AI12" i="6"/>
  <c r="AI13" i="6"/>
  <c r="AI14" i="6"/>
  <c r="AI15" i="6"/>
  <c r="AI16" i="6"/>
  <c r="AI17" i="6"/>
  <c r="AH9" i="6"/>
  <c r="AH10" i="6"/>
  <c r="AH11" i="6"/>
  <c r="AH12" i="6"/>
  <c r="AH13" i="6"/>
  <c r="AH14" i="6"/>
  <c r="AH15" i="6"/>
  <c r="AH16" i="6"/>
  <c r="AH17" i="6"/>
  <c r="AG9" i="6"/>
  <c r="AG10" i="6"/>
  <c r="AG11" i="6"/>
  <c r="AG12" i="6"/>
  <c r="AG13" i="6"/>
  <c r="AG14" i="6"/>
  <c r="AG15" i="6"/>
  <c r="AG16" i="6"/>
  <c r="AG17" i="6"/>
  <c r="AF9" i="6"/>
  <c r="AF10" i="6"/>
  <c r="AF11" i="6"/>
  <c r="AF12" i="6"/>
  <c r="AF13" i="6"/>
  <c r="AF14" i="6"/>
  <c r="AF15" i="6"/>
  <c r="AF16" i="6"/>
  <c r="AF17" i="6"/>
  <c r="AE9" i="6"/>
  <c r="AE10" i="6"/>
  <c r="AE11" i="6"/>
  <c r="AE12" i="6"/>
  <c r="AE13" i="6"/>
  <c r="AE14" i="6"/>
  <c r="AE15" i="6"/>
  <c r="AE16" i="6"/>
  <c r="AE17" i="6"/>
  <c r="AD9" i="6"/>
  <c r="AD10" i="6"/>
  <c r="AD11" i="6"/>
  <c r="AD12" i="6"/>
  <c r="AD13" i="6"/>
  <c r="AD14" i="6"/>
  <c r="AD15" i="6"/>
  <c r="AD16" i="6"/>
  <c r="AD17" i="6"/>
  <c r="AC10" i="6"/>
  <c r="AC11" i="6"/>
  <c r="AC12" i="6"/>
  <c r="AC13" i="6"/>
  <c r="AC14" i="6"/>
  <c r="AC15" i="6"/>
  <c r="AC16" i="6"/>
  <c r="AC17" i="6"/>
  <c r="AA10" i="6"/>
  <c r="AA11" i="6"/>
  <c r="AA12" i="6"/>
  <c r="AA13" i="6"/>
  <c r="AA14" i="6"/>
  <c r="AA15" i="6"/>
  <c r="AA16" i="6"/>
  <c r="AA17" i="6"/>
  <c r="Z9" i="6"/>
  <c r="Z10" i="6"/>
  <c r="Z11" i="6"/>
  <c r="Z12" i="6"/>
  <c r="Z13" i="6"/>
  <c r="Z14" i="6"/>
  <c r="Z15" i="6"/>
  <c r="Z16" i="6"/>
  <c r="Z17" i="6"/>
  <c r="Y9" i="6"/>
  <c r="Y10" i="6"/>
  <c r="Y11" i="6"/>
  <c r="Y12" i="6"/>
  <c r="Y13" i="6"/>
  <c r="Y14" i="6"/>
  <c r="Y15" i="6"/>
  <c r="Y16" i="6"/>
  <c r="Y17" i="6"/>
  <c r="M9" i="6"/>
  <c r="N9" i="6"/>
  <c r="M11" i="6"/>
  <c r="O11" i="6"/>
  <c r="M12" i="6"/>
  <c r="N12" i="6"/>
  <c r="O12" i="6"/>
  <c r="M13" i="6"/>
  <c r="N13" i="6"/>
  <c r="O13" i="6"/>
  <c r="M14" i="6"/>
  <c r="N14" i="6"/>
  <c r="O14" i="6"/>
  <c r="M15" i="6"/>
  <c r="N15" i="6"/>
  <c r="O15" i="6"/>
  <c r="M16" i="6"/>
  <c r="N16" i="6"/>
  <c r="O16" i="6"/>
  <c r="M17" i="6"/>
  <c r="N17" i="6"/>
  <c r="O17" i="6"/>
  <c r="Q8" i="6"/>
  <c r="I12" i="6"/>
  <c r="I13" i="6"/>
  <c r="I14" i="6"/>
  <c r="I15" i="6"/>
  <c r="I16" i="6"/>
  <c r="I17" i="6"/>
  <c r="Z21" i="6" l="1"/>
  <c r="AA21" i="6"/>
  <c r="AJ21" i="6"/>
  <c r="AJ25" i="6"/>
  <c r="Y19" i="6"/>
  <c r="AH28" i="6"/>
  <c r="AH24" i="6" s="1"/>
  <c r="AH29" i="6" s="1"/>
  <c r="AK19" i="6"/>
  <c r="I28" i="6"/>
  <c r="I24" i="6" s="1"/>
  <c r="I29" i="6" s="1"/>
  <c r="AH25" i="6"/>
  <c r="AH21" i="6"/>
  <c r="AH19" i="6"/>
  <c r="I19" i="6"/>
  <c r="I21" i="6"/>
  <c r="Y21" i="6"/>
  <c r="AA25" i="6"/>
  <c r="AA28" i="6"/>
  <c r="AA24" i="6" s="1"/>
  <c r="AA29" i="6" s="1"/>
  <c r="Z25" i="6"/>
  <c r="AA19" i="6"/>
  <c r="Z28" i="6"/>
  <c r="Z24" i="6" s="1"/>
  <c r="Z29" i="6" s="1"/>
  <c r="Y25" i="6"/>
  <c r="Z19" i="6"/>
  <c r="W23" i="6"/>
  <c r="W20" i="6" s="1"/>
  <c r="Y28" i="6"/>
  <c r="Y24" i="6" s="1"/>
  <c r="Y29" i="6" s="1"/>
  <c r="AK25" i="6"/>
  <c r="AJ19" i="6"/>
  <c r="AK28" i="6"/>
  <c r="AK24" i="6" s="1"/>
  <c r="AK21" i="6"/>
  <c r="AK23" i="6" s="1"/>
  <c r="AK20" i="6" s="1"/>
  <c r="W29" i="6"/>
  <c r="W26" i="6"/>
  <c r="AJ29" i="6"/>
  <c r="X11" i="6"/>
  <c r="Q9" i="6"/>
  <c r="AJ23" i="6" l="1"/>
  <c r="AJ22" i="6" s="1"/>
  <c r="AA23" i="6"/>
  <c r="AA22" i="6" s="1"/>
  <c r="Y23" i="6"/>
  <c r="Y20" i="6" s="1"/>
  <c r="Y26" i="6"/>
  <c r="Y30" i="6" s="1"/>
  <c r="M19" i="1" s="1"/>
  <c r="AH26" i="6"/>
  <c r="AH23" i="6"/>
  <c r="AH22" i="6" s="1"/>
  <c r="I26" i="6"/>
  <c r="I23" i="6"/>
  <c r="I22" i="6" s="1"/>
  <c r="AA26" i="6"/>
  <c r="Z26" i="6"/>
  <c r="W22" i="6"/>
  <c r="Z23" i="6"/>
  <c r="Z20" i="6" s="1"/>
  <c r="W30" i="6"/>
  <c r="M17" i="1" s="1"/>
  <c r="AK26" i="6"/>
  <c r="AK30" i="6" s="1"/>
  <c r="N26" i="1" s="1"/>
  <c r="AJ26" i="6"/>
  <c r="AK29" i="6"/>
  <c r="AK22" i="6"/>
  <c r="V9" i="6"/>
  <c r="V12" i="6"/>
  <c r="V13" i="6"/>
  <c r="V14" i="6"/>
  <c r="V15" i="6"/>
  <c r="V16" i="6"/>
  <c r="V17" i="6"/>
  <c r="AJ20" i="6" l="1"/>
  <c r="AA20" i="6"/>
  <c r="AA30" i="6" s="1"/>
  <c r="M21" i="1" s="1"/>
  <c r="Y22" i="6"/>
  <c r="AH20" i="6"/>
  <c r="AH30" i="6" s="1"/>
  <c r="N23" i="1" s="1"/>
  <c r="I20" i="6"/>
  <c r="I30" i="6" s="1"/>
  <c r="G18" i="1" s="1"/>
  <c r="Z30" i="6"/>
  <c r="M20" i="1" s="1"/>
  <c r="Z22" i="6"/>
  <c r="AJ30" i="6"/>
  <c r="N25" i="1" s="1"/>
  <c r="V21" i="6" l="1"/>
  <c r="V25" i="6"/>
  <c r="V28" i="6"/>
  <c r="V24" i="6" s="1"/>
  <c r="X9" i="6"/>
  <c r="X10" i="6"/>
  <c r="X12" i="6"/>
  <c r="X13" i="6"/>
  <c r="X14" i="6"/>
  <c r="X15" i="6"/>
  <c r="X16" i="6"/>
  <c r="X17" i="6"/>
  <c r="Q11" i="6"/>
  <c r="Q14" i="6"/>
  <c r="Q15" i="6"/>
  <c r="Q16" i="6"/>
  <c r="Q17" i="6"/>
  <c r="K12" i="6"/>
  <c r="K13" i="6"/>
  <c r="K14" i="6"/>
  <c r="K15" i="6"/>
  <c r="K16" i="6"/>
  <c r="K17" i="6"/>
  <c r="O19" i="6" l="1"/>
  <c r="O28" i="6"/>
  <c r="O24" i="6" s="1"/>
  <c r="O21" i="6"/>
  <c r="AI21" i="6"/>
  <c r="AE21" i="6"/>
  <c r="AE25" i="6"/>
  <c r="T21" i="6"/>
  <c r="AI25" i="6"/>
  <c r="T28" i="6"/>
  <c r="T24" i="6" s="1"/>
  <c r="T29" i="6" s="1"/>
  <c r="AC19" i="6"/>
  <c r="AF25" i="6"/>
  <c r="AB21" i="6"/>
  <c r="AI19" i="6"/>
  <c r="X21" i="6"/>
  <c r="AD28" i="6"/>
  <c r="AD24" i="6" s="1"/>
  <c r="AD29" i="6" s="1"/>
  <c r="AG21" i="6"/>
  <c r="AF21" i="6"/>
  <c r="AC28" i="6"/>
  <c r="AC24" i="6" s="1"/>
  <c r="AC29" i="6" s="1"/>
  <c r="X25" i="6"/>
  <c r="AD25" i="6"/>
  <c r="AB28" i="6"/>
  <c r="AB24" i="6" s="1"/>
  <c r="AB29" i="6" s="1"/>
  <c r="AC25" i="6"/>
  <c r="AD21" i="6"/>
  <c r="AE19" i="6"/>
  <c r="X19" i="6"/>
  <c r="AF19" i="6"/>
  <c r="AG25" i="6"/>
  <c r="AG19" i="6"/>
  <c r="T19" i="6"/>
  <c r="AE28" i="6"/>
  <c r="AE24" i="6" s="1"/>
  <c r="AE29" i="6" s="1"/>
  <c r="X28" i="6"/>
  <c r="X24" i="6" s="1"/>
  <c r="X29" i="6" s="1"/>
  <c r="AB25" i="6"/>
  <c r="AC21" i="6"/>
  <c r="AD19" i="6"/>
  <c r="AF28" i="6"/>
  <c r="AF24" i="6" s="1"/>
  <c r="AF29" i="6" s="1"/>
  <c r="AI28" i="6"/>
  <c r="AI24" i="6" s="1"/>
  <c r="AI29" i="6" s="1"/>
  <c r="AB19" i="6"/>
  <c r="AG28" i="6"/>
  <c r="AG24" i="6" s="1"/>
  <c r="AG29" i="6" s="1"/>
  <c r="AB23" i="6" l="1"/>
  <c r="AB22" i="6" s="1"/>
  <c r="AC23" i="6"/>
  <c r="AC20" i="6" s="1"/>
  <c r="AF23" i="6"/>
  <c r="AF22" i="6" s="1"/>
  <c r="O29" i="6"/>
  <c r="O26" i="6"/>
  <c r="O23" i="6"/>
  <c r="O20" i="6" s="1"/>
  <c r="X23" i="6"/>
  <c r="X20" i="6" s="1"/>
  <c r="AE23" i="6"/>
  <c r="AE22" i="6" s="1"/>
  <c r="AD23" i="6"/>
  <c r="AD22" i="6" s="1"/>
  <c r="AI23" i="6"/>
  <c r="AI22" i="6" s="1"/>
  <c r="AE26" i="6"/>
  <c r="AI26" i="6"/>
  <c r="T26" i="6"/>
  <c r="AC26" i="6"/>
  <c r="AB26" i="6"/>
  <c r="AG23" i="6"/>
  <c r="AG22" i="6" s="1"/>
  <c r="AF26" i="6"/>
  <c r="AD26" i="6"/>
  <c r="X26" i="6"/>
  <c r="AG26" i="6"/>
  <c r="T23" i="6"/>
  <c r="T22" i="6" s="1"/>
  <c r="U25" i="6"/>
  <c r="AC30" i="6" l="1"/>
  <c r="N18" i="1" s="1"/>
  <c r="AF20" i="6"/>
  <c r="AB20" i="6"/>
  <c r="O30" i="6"/>
  <c r="I20" i="1" s="1"/>
  <c r="X30" i="6"/>
  <c r="M18" i="1" s="1"/>
  <c r="V17" i="1" s="1"/>
  <c r="AC22" i="6"/>
  <c r="X22" i="6"/>
  <c r="AE20" i="6"/>
  <c r="AE30" i="6" s="1"/>
  <c r="N20" i="1" s="1"/>
  <c r="AD20" i="6"/>
  <c r="AD30" i="6" s="1"/>
  <c r="N19" i="1" s="1"/>
  <c r="O22" i="6"/>
  <c r="AI20" i="6"/>
  <c r="AB30" i="6"/>
  <c r="N17" i="1" s="1"/>
  <c r="AG20" i="6"/>
  <c r="AG30" i="6" s="1"/>
  <c r="N22" i="1" s="1"/>
  <c r="AF30" i="6"/>
  <c r="N21" i="1" s="1"/>
  <c r="AI30" i="6"/>
  <c r="N24" i="1" s="1"/>
  <c r="T20" i="6"/>
  <c r="T30" i="6" s="1"/>
  <c r="K18" i="1" s="1"/>
  <c r="V19" i="6"/>
  <c r="V29" i="6"/>
  <c r="M28" i="6"/>
  <c r="M24" i="6" s="1"/>
  <c r="M21" i="6"/>
  <c r="M19" i="6"/>
  <c r="W17" i="1" l="1"/>
  <c r="V23" i="6"/>
  <c r="V22" i="6" s="1"/>
  <c r="V26" i="6"/>
  <c r="M29" i="6"/>
  <c r="M23" i="6"/>
  <c r="M22" i="6" s="1"/>
  <c r="M26" i="6"/>
  <c r="V20" i="6" l="1"/>
  <c r="V30" i="6" s="1"/>
  <c r="L18" i="1" s="1"/>
  <c r="M20" i="6"/>
  <c r="M30" i="6" s="1"/>
  <c r="I18" i="1" s="1"/>
  <c r="L28" i="6" l="1"/>
  <c r="L24" i="6" s="1"/>
  <c r="K28" i="6"/>
  <c r="K24" i="6" s="1"/>
  <c r="J28" i="6"/>
  <c r="J24" i="6" s="1"/>
  <c r="J29" i="6" s="1"/>
  <c r="H24" i="6"/>
  <c r="H29" i="6" s="1"/>
  <c r="L21" i="6"/>
  <c r="K21" i="6"/>
  <c r="J21" i="6"/>
  <c r="L19" i="6"/>
  <c r="K19" i="6"/>
  <c r="J19" i="6"/>
  <c r="N21" i="6"/>
  <c r="K29" i="6" l="1"/>
  <c r="L29" i="6"/>
  <c r="R21" i="6"/>
  <c r="Q28" i="6"/>
  <c r="Q24" i="6" s="1"/>
  <c r="Q29" i="6" s="1"/>
  <c r="L26" i="6"/>
  <c r="U21" i="6"/>
  <c r="H26" i="6"/>
  <c r="J26" i="6"/>
  <c r="K23" i="6"/>
  <c r="K20" i="6" s="1"/>
  <c r="N28" i="6"/>
  <c r="N24" i="6" s="1"/>
  <c r="R28" i="6"/>
  <c r="R24" i="6" s="1"/>
  <c r="Q19" i="6"/>
  <c r="Q21" i="6"/>
  <c r="L23" i="6"/>
  <c r="L22" i="6" s="1"/>
  <c r="K26" i="6"/>
  <c r="U28" i="6"/>
  <c r="U24" i="6" s="1"/>
  <c r="N19" i="6"/>
  <c r="R19" i="6"/>
  <c r="H23" i="6"/>
  <c r="H22" i="6" s="1"/>
  <c r="J23" i="6"/>
  <c r="J22" i="6" s="1"/>
  <c r="U19" i="6"/>
  <c r="K30" i="6" l="1"/>
  <c r="H18" i="1" s="1"/>
  <c r="U29" i="6"/>
  <c r="L20" i="6"/>
  <c r="L30" i="6" s="1"/>
  <c r="I17" i="1" s="1"/>
  <c r="R17" i="1" s="1"/>
  <c r="U23" i="6"/>
  <c r="U20" i="6" s="1"/>
  <c r="U26" i="6"/>
  <c r="J20" i="6"/>
  <c r="J30" i="6" s="1"/>
  <c r="H17" i="1" s="1"/>
  <c r="K22" i="6"/>
  <c r="H20" i="6"/>
  <c r="H30" i="6" s="1"/>
  <c r="G17" i="1" s="1"/>
  <c r="P17" i="1" s="1"/>
  <c r="R29" i="6"/>
  <c r="R26" i="6"/>
  <c r="R23" i="6"/>
  <c r="R22" i="6" s="1"/>
  <c r="N29" i="6"/>
  <c r="N26" i="6"/>
  <c r="N23" i="6"/>
  <c r="N22" i="6" s="1"/>
  <c r="Q26" i="6"/>
  <c r="Q23" i="6"/>
  <c r="Q20" i="6" s="1"/>
  <c r="Q17" i="1" l="1"/>
  <c r="U30" i="6"/>
  <c r="L17" i="1" s="1"/>
  <c r="U17" i="1" s="1"/>
  <c r="Q22" i="6"/>
  <c r="U22" i="6"/>
  <c r="N20" i="6"/>
  <c r="N30" i="6" s="1"/>
  <c r="I19" i="1" s="1"/>
  <c r="Q30" i="6"/>
  <c r="J17" i="1" s="1"/>
  <c r="S17" i="1" s="1"/>
  <c r="R20" i="6"/>
  <c r="R30" i="6" s="1"/>
  <c r="K17" i="1" l="1"/>
  <c r="T17" i="1" s="1"/>
</calcChain>
</file>

<file path=xl/sharedStrings.xml><?xml version="1.0" encoding="utf-8"?>
<sst xmlns="http://schemas.openxmlformats.org/spreadsheetml/2006/main" count="264" uniqueCount="197">
  <si>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</si>
  <si>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</si>
  <si>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</si>
  <si>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</si>
  <si>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</si>
  <si>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</si>
  <si>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</si>
  <si>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</si>
  <si>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</si>
  <si>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</si>
  <si>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</si>
  <si>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</si>
  <si>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</si>
  <si>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</si>
  <si>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</si>
  <si>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</si>
  <si>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</si>
  <si>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</si>
  <si>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</si>
  <si>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</si>
  <si>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</si>
  <si>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</si>
  <si>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</si>
  <si>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</si>
  <si>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</si>
  <si>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</si>
  <si>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</si>
  <si>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</si>
  <si>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</si>
  <si>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</si>
  <si>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</si>
  <si>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</si>
  <si>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</si>
  <si>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</si>
  <si>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</si>
  <si>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</si>
  <si>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</si>
  <si>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</si>
  <si>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</si>
  <si>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</si>
  <si>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</si>
  <si>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</si>
  <si>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Recommendation - Sub criteria question number (reference only)</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</si>
  <si>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</si>
  <si>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</si>
  <si>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</si>
  <si>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</si>
  <si>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</si>
  <si>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Number of cases (overall percentage for radar chart in Summary worksheet)</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</si>
  <si>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</si>
  <si>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</si>
  <si>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</si>
  <si>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</si>
  <si>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</si>
  <si>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</si>
  <si>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</si>
  <si>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</si>
  <si>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</si>
  <si>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</si>
  <si>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</si>
  <si>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</si>
  <si>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</si>
  <si>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</si>
  <si>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</si>
  <si>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</si>
  <si>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</si>
  <si>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</si>
  <si>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</si>
  <si>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</si>
  <si>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</si>
  <si>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</si>
  <si>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</si>
  <si>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data/Not answered/Not documented/Unknown</t>
  </si>
  <si>
    <t>No data</t>
  </si>
  <si>
    <t>Description</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</si>
  <si>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</si>
  <si>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</si>
  <si>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</si>
  <si>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</si>
  <si>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</si>
  <si>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</si>
  <si>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</si>
  <si>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</si>
  <si>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</si>
  <si>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</si>
  <si>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Recommendation 3</t>
  </si>
  <si>
    <t>4a</t>
  </si>
  <si>
    <t>4b</t>
  </si>
  <si>
    <t>Recommendation 5</t>
  </si>
  <si>
    <t>6a</t>
  </si>
  <si>
    <t>6b</t>
  </si>
  <si>
    <t>Unknown</t>
  </si>
  <si>
    <t>This toolkit can be used in conjunction with the Recommendation Checklist. This can be found by clicking on the adjacent report image or this link:</t>
  </si>
  <si>
    <t>Audit Toolkit</t>
  </si>
  <si>
    <t>Please complete as many questions which are applicable to the care of the patient.</t>
  </si>
  <si>
    <t>Age (years) on day 1 of the hospital admission</t>
  </si>
  <si>
    <t>Admission details</t>
  </si>
  <si>
    <t>Time</t>
  </si>
  <si>
    <t>Date</t>
  </si>
  <si>
    <t>3a</t>
  </si>
  <si>
    <t>Discharge details (or date of death)</t>
  </si>
  <si>
    <t>hh:mm (24 hour clock)</t>
  </si>
  <si>
    <t>dd/mm/yyyy</t>
  </si>
  <si>
    <t>7a</t>
  </si>
  <si>
    <t>7b</t>
  </si>
  <si>
    <t>Recommendation 8</t>
  </si>
  <si>
    <t>8a</t>
  </si>
  <si>
    <t>8b</t>
  </si>
  <si>
    <t>9a</t>
  </si>
  <si>
    <t>ITU not required</t>
  </si>
  <si>
    <t>Not indicated</t>
  </si>
  <si>
    <t>Yes, immediately</t>
  </si>
  <si>
    <t>Yes, delayed</t>
  </si>
  <si>
    <t>Recommendation 11</t>
  </si>
  <si>
    <t>Recommendation 7</t>
  </si>
  <si>
    <t>1a</t>
  </si>
  <si>
    <t>1b</t>
  </si>
  <si>
    <t>2a</t>
  </si>
  <si>
    <t>2b</t>
  </si>
  <si>
    <t>2c</t>
  </si>
  <si>
    <t>2d</t>
  </si>
  <si>
    <t>Admission/discharge details</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</si>
  <si>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</si>
  <si>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7c</t>
  </si>
  <si>
    <t>10a</t>
  </si>
  <si>
    <t>10bi</t>
  </si>
  <si>
    <t>10bii</t>
  </si>
  <si>
    <t>10ci</t>
  </si>
  <si>
    <t>10cii</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</si>
  <si>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</si>
  <si>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r>
      <t xml:space="preserve">Thank you for downloading the toolkit for </t>
    </r>
    <r>
      <rPr>
        <i/>
        <sz val="11"/>
        <color theme="1"/>
        <rFont val="Calibri"/>
        <family val="2"/>
        <scheme val="minor"/>
      </rPr>
      <t xml:space="preserve">''Hard To Swallow?".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</si>
  <si>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https://www.ncepod.org.uk/2021dysphagia.html</t>
  </si>
  <si>
    <r>
      <t xml:space="preserve">This data collection tool is made up of questions which can be used to assess how well your Trust/Health Board is meeting recommendations made in </t>
    </r>
    <r>
      <rPr>
        <i/>
        <sz val="11"/>
        <color theme="1"/>
        <rFont val="Calibri"/>
        <family val="2"/>
        <scheme val="minor"/>
      </rPr>
      <t>"Hard To Swallow?"</t>
    </r>
  </si>
  <si>
    <t>Dysphagia in Parkinson's Disease</t>
  </si>
  <si>
    <t>To be completed for patients with Parkinson’s Disease aged 16 years and older, admitted to hospital when acutely unwell.
Exclusions: patients admitted as a day case (as not enough data would be available for review) or to Level 3 (ICU/ITU) critical care (as they may have been intubated). Patients admitted to independent hospitals are unlikely to be acutely unwell.</t>
  </si>
  <si>
    <t>Recommendation 1</t>
  </si>
  <si>
    <t>3b</t>
  </si>
  <si>
    <t>Recommendation 2</t>
  </si>
  <si>
    <t>5a</t>
  </si>
  <si>
    <t>5bi</t>
  </si>
  <si>
    <t>5bii</t>
  </si>
  <si>
    <t>5biii</t>
  </si>
  <si>
    <t>If YES, did this include:</t>
  </si>
  <si>
    <t>Recommendation 4</t>
  </si>
  <si>
    <t>If YES, which of the following healthcare professionals were involved in the MDT discussion of this patient?</t>
  </si>
  <si>
    <t>9bi</t>
  </si>
  <si>
    <t>9bii</t>
  </si>
  <si>
    <t>9biii</t>
  </si>
  <si>
    <t>9biv</t>
  </si>
  <si>
    <t>10biii</t>
  </si>
  <si>
    <t>10biv</t>
  </si>
  <si>
    <t>10bv</t>
  </si>
  <si>
    <t>10bvi</t>
  </si>
  <si>
    <t>If YES to 10a, did it include:</t>
  </si>
  <si>
    <t>IF YES to 10a, was this given to:</t>
  </si>
  <si>
    <t>10ciii</t>
  </si>
  <si>
    <r>
      <t xml:space="preserve">Was written information provided at discharge on how to manage swallowing difficulties? </t>
    </r>
    <r>
      <rPr>
        <sz val="12"/>
        <color rgb="FFC00000"/>
        <rFont val="Calibri"/>
        <family val="2"/>
        <scheme val="minor"/>
      </rPr>
      <t>Answer "Not applicable" if the patient died in hospital, for example.</t>
    </r>
  </si>
  <si>
    <r>
      <t xml:space="preserve">If YES, was the specialist Parkinson’s disease service (hospital and/or community) notified of this on admission? </t>
    </r>
    <r>
      <rPr>
        <sz val="11"/>
        <color rgb="FFC00000"/>
        <rFont val="Calibri"/>
        <family val="2"/>
        <scheme val="minor"/>
      </rPr>
      <t>Answer "N/A" if not under the care of a Parkinson’s Disease service prior to admission</t>
    </r>
  </si>
  <si>
    <r>
      <t xml:space="preserve">Was the patient referred for this admission to hospital’? </t>
    </r>
    <r>
      <rPr>
        <sz val="11"/>
        <color rgb="FFC00000"/>
        <rFont val="Calibri"/>
        <family val="2"/>
        <scheme val="minor"/>
      </rPr>
      <t>(if "No" or "Not applicable", the next question in this section will be recorded as N/A)</t>
    </r>
  </si>
  <si>
    <t>If YES, was the swallow status of the patient documented at the point of referral to hospital?</t>
  </si>
  <si>
    <r>
      <rPr>
        <sz val="12"/>
        <rFont val="Calibri"/>
        <family val="2"/>
        <scheme val="minor"/>
      </rPr>
      <t xml:space="preserve">On admission, was there any indication from the notes/electronic record (or following discussion with the patient or their relatives/carers) that there was a deterioration or progression of the patient’s clinical state? </t>
    </r>
    <r>
      <rPr>
        <sz val="12"/>
        <color rgb="FFC00000"/>
        <rFont val="Calibri"/>
        <family val="2"/>
        <scheme val="minor"/>
      </rPr>
      <t>(if "No", the next question in this section will be recorded as N/A)</t>
    </r>
  </si>
  <si>
    <t>Was the patient screened for swallowing difficulties at admission?</t>
  </si>
  <si>
    <t>Ability to swallow food, fluids and medication?</t>
  </si>
  <si>
    <t>Control of saliva?</t>
  </si>
  <si>
    <t>A history of pneumonia?</t>
  </si>
  <si>
    <t>Did the healthcare team ensure that the patient was able to take the medication they were prescribed at, and throughout, their admission?</t>
  </si>
  <si>
    <t>Pharmacists?</t>
  </si>
  <si>
    <t>Speech and language therapists?</t>
  </si>
  <si>
    <t>Dietitians?</t>
  </si>
  <si>
    <t>Nutrition team?</t>
  </si>
  <si>
    <t>Swallow status?</t>
  </si>
  <si>
    <t>Ability to take oral medication?</t>
  </si>
  <si>
    <t>Changes to medication including any new ways of administering them?</t>
  </si>
  <si>
    <t>Nutrition screening tool score and care plan including any texture modifications to food and/or fluids?</t>
  </si>
  <si>
    <t>Positioning?</t>
  </si>
  <si>
    <t>Level of dysphagia risk in the community?</t>
  </si>
  <si>
    <t>The patient?</t>
  </si>
  <si>
    <t>Family members and/or carers?</t>
  </si>
  <si>
    <t>Community healthcare professionals (e.g. GP, community Parkinson’s disease team, community pharmacist, care home staff)?</t>
  </si>
  <si>
    <r>
      <t xml:space="preserve">Did the patient have swallowing difficulties (or problems with communication)? </t>
    </r>
    <r>
      <rPr>
        <sz val="12"/>
        <color rgb="FFC00000"/>
        <rFont val="Calibri"/>
        <family val="2"/>
        <scheme val="minor"/>
      </rPr>
      <t>(See the last worksheet in this audit tool for a list of indicators of swallowing difficulties)</t>
    </r>
    <r>
      <rPr>
        <sz val="12"/>
        <color theme="1"/>
        <rFont val="Calibri"/>
        <family val="2"/>
        <scheme val="minor"/>
      </rPr>
      <t xml:space="preserve">
</t>
    </r>
  </si>
  <si>
    <t>If YES, were they referred for speech and language therapy?</t>
  </si>
  <si>
    <t>If the patient had swallowing difficulties during the admission, were they discussed at an MDT meeting? (multidisciplinary team)?</t>
  </si>
  <si>
    <t>Was the patient’s nutritional status screened during this admission?</t>
  </si>
  <si>
    <r>
      <t xml:space="preserve">If YES, were the findings acted upon?  </t>
    </r>
    <r>
      <rPr>
        <sz val="12"/>
        <color rgb="FFC00000"/>
        <rFont val="Calibri"/>
        <family val="2"/>
        <scheme val="minor"/>
      </rPr>
      <t>Answer "Not applicable" if no action was required, for example.</t>
    </r>
  </si>
  <si>
    <t>Not all the report recommendations have been listed here as some are not suitable for an audit tool.  A full list can be found in the report here https://www.ncepod.org.uk/2021dysphagia.html</t>
  </si>
  <si>
    <t xml:space="preserve">Refer patients with Parkinson’s disease who have swallowing difficulties* (or who have problems with communication) to speech and language therapy. </t>
  </si>
  <si>
    <t>Screen the nutritional status of patients admitted to hospital with Parkinson’s disease and act on the findings.</t>
  </si>
  <si>
    <t>Screen patients with Parkinson's disease for swallowing difficulties at admission, irrespective of the reason for admission. This should include:
•	Ability to swallow food, fluids and medication
•	Control of saliva
•	A history of pneumonia</t>
  </si>
  <si>
    <t xml:space="preserve">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
  </si>
  <si>
    <t>Involve speech and language therapists, pharmacists, dietitians and nutrition team members in any multidisciplinary (MDT) discussion of patients with Parkinson’s disease and swallowing difficulties.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</si>
  <si>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t>
  </si>
  <si>
    <t>Document the swallow status of all patients with Parkinson's disease at the point of referral to hospital.</t>
  </si>
  <si>
    <t>Notify the specialist Parkinson’s disease service (hospital and/or community) when a patient with Parkinson's disease is admitted, if there is any indication from the notes or following discussion with the patient or their relatives/carers, that there has been a deterioration or progression of their clinical state.</t>
  </si>
  <si>
    <t>Figure 4.3 from the NCEPOD report</t>
  </si>
  <si>
    <t>Indicators of dysphagia</t>
  </si>
  <si>
    <t>If YES, is there evidence in the case notes/electronic record that other formulations of medication, or ways of administering them, were considered (e.g. liquid rather than a tablet)?</t>
  </si>
  <si>
    <r>
      <t xml:space="preserve">Were there any concerns about whether or not the patient could swallow safely? </t>
    </r>
    <r>
      <rPr>
        <sz val="12"/>
        <color rgb="FFC00000"/>
        <rFont val="Calibri"/>
        <family val="2"/>
      </rPr>
      <t>(if "No", the next question in this section will be recorded as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</si>
</sst>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sz val="12"/>
      <color theme="1"/>
      <name val="Calibri"/>
      <family val="2"/>
    </font>
    <font>
      <sz val="12"/>
      <color rgb="FFC00000"/>
      <name val="Calibri"/>
      <family val="2"/>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89">
    <xf numFmtId="0" fontId="0" fillId="0" borderId="0" xfId="0"/>
    <xf numFmtId="0" fontId="0" fillId="2" borderId="0" xfId="0" applyFill="1"/>
    <xf numFmtId="0" fontId="0" fillId="0" borderId="0" xfId="0" applyFont="1" applyFill="1" applyAlignment="1">
      <alignment horizontal="left" vertical="top" wrapText="1"/>
    </xf>
    <xf numFmtId="0" fontId="0" fillId="0" borderId="0" xfId="0" applyAlignment="1">
      <alignment horizontal="center"/>
    </xf>
    <xf numFmtId="0" fontId="0" fillId="3" borderId="1" xfId="0" applyFill="1" applyBorder="1" applyAlignment="1">
      <alignment horizontal="center"/>
    </xf>
    <xf numFmtId="0" fontId="2" fillId="0" borderId="0" xfId="0" applyFont="1" applyFill="1" applyAlignment="1">
      <alignment horizontal="left" vertical="top" wrapText="1"/>
    </xf>
    <xf numFmtId="1" fontId="8" fillId="2" borderId="1" xfId="0" applyNumberFormat="1" applyFont="1" applyFill="1" applyBorder="1"/>
    <xf numFmtId="1" fontId="7" fillId="2" borderId="1" xfId="0" applyNumberFormat="1" applyFont="1" applyFill="1" applyBorder="1" applyAlignment="1">
      <alignment horizontal="right"/>
    </xf>
    <xf numFmtId="0" fontId="9" fillId="0" borderId="6" xfId="0" applyFont="1" applyBorder="1" applyAlignment="1">
      <alignment horizontal="right"/>
    </xf>
    <xf numFmtId="0" fontId="11" fillId="0" borderId="0" xfId="0" applyFont="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1" fillId="0" borderId="0" xfId="0" applyFont="1" applyBorder="1" applyAlignment="1">
      <alignment horizontal="center" vertical="top" wrapText="1"/>
    </xf>
    <xf numFmtId="0" fontId="11" fillId="0" borderId="0" xfId="0" applyFont="1" applyAlignment="1">
      <alignment horizontal="left" vertical="top" wrapText="1"/>
    </xf>
    <xf numFmtId="1" fontId="11" fillId="0" borderId="0" xfId="0" applyNumberFormat="1" applyFont="1" applyAlignment="1">
      <alignment horizontal="left" vertical="top" wrapText="1"/>
    </xf>
    <xf numFmtId="0" fontId="11" fillId="0" borderId="0" xfId="0" applyFont="1" applyFill="1" applyAlignment="1">
      <alignment horizontal="left" vertical="top" wrapText="1"/>
    </xf>
    <xf numFmtId="0" fontId="11" fillId="4" borderId="1" xfId="0" applyFont="1" applyFill="1" applyBorder="1" applyAlignment="1">
      <alignment horizontal="center" vertical="top" wrapText="1"/>
    </xf>
    <xf numFmtId="0" fontId="0" fillId="0" borderId="0" xfId="0" applyBorder="1"/>
    <xf numFmtId="0" fontId="0" fillId="0" borderId="0" xfId="0" applyFill="1" applyBorder="1" applyAlignment="1">
      <alignment horizontal="left"/>
    </xf>
    <xf numFmtId="0" fontId="17" fillId="0" borderId="0" xfId="0" applyFont="1"/>
    <xf numFmtId="0" fontId="1" fillId="0" borderId="0" xfId="0" applyFont="1"/>
    <xf numFmtId="0" fontId="12"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2" borderId="0" xfId="0" applyFont="1" applyFill="1" applyAlignment="1">
      <alignment horizontal="left" vertical="top" wrapText="1"/>
    </xf>
    <xf numFmtId="0" fontId="13"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0" borderId="0" xfId="0" applyFont="1" applyBorder="1" applyAlignment="1">
      <alignment horizontal="left" vertical="top" wrapText="1"/>
    </xf>
    <xf numFmtId="1" fontId="13" fillId="0" borderId="1" xfId="0" applyNumberFormat="1" applyFont="1" applyFill="1" applyBorder="1" applyAlignment="1">
      <alignment horizontal="left" vertical="top" wrapText="1"/>
    </xf>
    <xf numFmtId="0" fontId="11" fillId="4" borderId="0" xfId="0" applyFont="1" applyFill="1" applyAlignment="1">
      <alignment horizontal="center" vertical="top" wrapText="1"/>
    </xf>
    <xf numFmtId="1" fontId="14" fillId="0" borderId="1" xfId="0" applyNumberFormat="1" applyFont="1" applyFill="1" applyBorder="1" applyAlignment="1">
      <alignment horizontal="left" vertical="top" wrapText="1"/>
    </xf>
    <xf numFmtId="0" fontId="11" fillId="0" borderId="0" xfId="0" applyFont="1" applyFill="1" applyAlignment="1">
      <alignment horizontal="center" vertical="top" wrapText="1"/>
    </xf>
    <xf numFmtId="0" fontId="11" fillId="2" borderId="0" xfId="0" applyFont="1" applyFill="1" applyAlignment="1">
      <alignment horizontal="left" vertical="top" wrapText="1"/>
    </xf>
    <xf numFmtId="0" fontId="14" fillId="0" borderId="0" xfId="0" applyFont="1" applyAlignment="1">
      <alignment horizontal="center" vertical="top" wrapText="1"/>
    </xf>
    <xf numFmtId="0" fontId="10" fillId="0" borderId="1" xfId="0" applyFont="1" applyFill="1" applyBorder="1" applyAlignment="1">
      <alignment horizontal="left" vertical="top" wrapText="1"/>
    </xf>
    <xf numFmtId="0" fontId="10" fillId="4" borderId="0" xfId="0" applyFont="1" applyFill="1" applyAlignment="1">
      <alignment horizontal="center" vertical="top" wrapText="1"/>
    </xf>
    <xf numFmtId="0" fontId="10"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wrapText="1"/>
    </xf>
    <xf numFmtId="0" fontId="1" fillId="0" borderId="0" xfId="0" applyFont="1" applyAlignment="1">
      <alignment vertical="top" wrapText="1"/>
    </xf>
    <xf numFmtId="0" fontId="12" fillId="2" borderId="1" xfId="0" applyFont="1" applyFill="1" applyBorder="1" applyAlignment="1">
      <alignment vertical="top" wrapText="1"/>
    </xf>
    <xf numFmtId="0" fontId="11" fillId="0" borderId="1" xfId="0" applyFont="1" applyFill="1" applyBorder="1" applyAlignment="1">
      <alignment vertical="top" wrapText="1"/>
    </xf>
    <xf numFmtId="0" fontId="12" fillId="0" borderId="0" xfId="0" applyFont="1" applyAlignment="1">
      <alignment vertical="top" wrapText="1"/>
    </xf>
    <xf numFmtId="0" fontId="10" fillId="0" borderId="0" xfId="0" applyFont="1" applyAlignment="1">
      <alignment horizontal="center" vertical="center" wrapText="1"/>
    </xf>
    <xf numFmtId="1" fontId="11" fillId="0" borderId="0" xfId="0" applyNumberFormat="1" applyFont="1" applyAlignment="1">
      <alignment horizontal="center" vertical="center" wrapText="1"/>
    </xf>
    <xf numFmtId="1" fontId="11" fillId="0" borderId="0" xfId="0" applyNumberFormat="1"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vertical="top" wrapText="1"/>
    </xf>
    <xf numFmtId="0" fontId="11" fillId="0" borderId="7" xfId="0" applyFont="1" applyFill="1" applyBorder="1" applyAlignment="1">
      <alignment horizontal="center" vertical="top" wrapText="1"/>
    </xf>
    <xf numFmtId="0" fontId="11" fillId="0" borderId="0" xfId="0" applyFont="1" applyAlignment="1">
      <alignment horizontal="center" vertical="center"/>
    </xf>
    <xf numFmtId="0" fontId="0" fillId="0" borderId="0" xfId="0" applyAlignment="1">
      <alignment vertical="top" wrapText="1"/>
    </xf>
    <xf numFmtId="0" fontId="9" fillId="0" borderId="0" xfId="0" applyFont="1" applyBorder="1"/>
    <xf numFmtId="0" fontId="9" fillId="0" borderId="0" xfId="0" applyFont="1" applyBorder="1" applyAlignment="1">
      <alignment horizontal="right"/>
    </xf>
    <xf numFmtId="0" fontId="1" fillId="0" borderId="0" xfId="0" applyFont="1" applyAlignment="1">
      <alignment horizontal="center"/>
    </xf>
    <xf numFmtId="1" fontId="0" fillId="3" borderId="1" xfId="0" applyNumberFormat="1" applyFill="1" applyBorder="1" applyAlignment="1">
      <alignment horizontal="center"/>
    </xf>
    <xf numFmtId="0" fontId="10" fillId="0" borderId="0" xfId="0" applyFont="1" applyFill="1" applyBorder="1" applyAlignment="1">
      <alignment horizontal="left" vertical="top" wrapText="1"/>
    </xf>
    <xf numFmtId="0" fontId="9" fillId="0" borderId="0" xfId="0" applyFont="1" applyAlignment="1">
      <alignment horizontal="center"/>
    </xf>
    <xf numFmtId="0" fontId="21" fillId="2" borderId="0" xfId="0" applyFont="1" applyFill="1"/>
    <xf numFmtId="0" fontId="22" fillId="2" borderId="0" xfId="0" applyFont="1" applyFill="1"/>
    <xf numFmtId="0" fontId="10" fillId="0" borderId="0" xfId="0" applyFont="1" applyFill="1" applyAlignment="1">
      <alignment horizontal="center" vertical="center" wrapText="1"/>
    </xf>
    <xf numFmtId="0" fontId="11"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11" fillId="4" borderId="5"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Font="1" applyAlignment="1">
      <alignment vertical="top" wrapText="1"/>
    </xf>
    <xf numFmtId="0" fontId="0" fillId="2" borderId="0" xfId="0" applyFill="1" applyAlignment="1">
      <alignment vertical="top"/>
    </xf>
    <xf numFmtId="0" fontId="0" fillId="2" borderId="0" xfId="0" applyFill="1" applyAlignment="1" applyProtection="1">
      <alignment vertical="top"/>
      <protection locked="0"/>
    </xf>
    <xf numFmtId="0" fontId="23" fillId="2" borderId="0" xfId="0" applyFont="1" applyFill="1" applyAlignment="1" applyProtection="1">
      <alignment horizontal="center" vertical="top"/>
      <protection locked="0"/>
    </xf>
    <xf numFmtId="0" fontId="11" fillId="0" borderId="16"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9" fillId="0" borderId="0" xfId="0" applyFont="1" applyAlignment="1">
      <alignment vertical="center"/>
    </xf>
    <xf numFmtId="0" fontId="0" fillId="0" borderId="0" xfId="0" applyAlignment="1">
      <alignment vertical="top" wrapText="1"/>
    </xf>
    <xf numFmtId="0" fontId="5" fillId="2" borderId="0" xfId="1" applyFill="1" applyAlignment="1" applyProtection="1">
      <alignment vertical="top"/>
    </xf>
    <xf numFmtId="0" fontId="11" fillId="2" borderId="19"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Alignment="1">
      <alignment vertical="top" wrapText="1"/>
    </xf>
    <xf numFmtId="20" fontId="11" fillId="0" borderId="0" xfId="0" applyNumberFormat="1" applyFont="1" applyAlignment="1">
      <alignment horizontal="center" vertical="top" wrapText="1"/>
    </xf>
    <xf numFmtId="14" fontId="11" fillId="0" borderId="0" xfId="0" applyNumberFormat="1" applyFont="1" applyAlignment="1">
      <alignment horizontal="center" vertical="top" wrapText="1"/>
    </xf>
    <xf numFmtId="0" fontId="0" fillId="0" borderId="1" xfId="0" applyBorder="1" applyAlignment="1">
      <alignment vertical="top" wrapText="1"/>
    </xf>
    <xf numFmtId="0" fontId="11" fillId="0" borderId="1" xfId="0" applyFont="1" applyBorder="1" applyAlignment="1">
      <alignment vertical="top" wrapText="1"/>
    </xf>
    <xf numFmtId="0" fontId="11" fillId="0" borderId="7" xfId="0" applyFont="1" applyBorder="1" applyAlignment="1">
      <alignment horizontal="center" vertical="top" wrapText="1"/>
    </xf>
    <xf numFmtId="0" fontId="11" fillId="4" borderId="7" xfId="0" applyFont="1" applyFill="1" applyBorder="1" applyAlignment="1">
      <alignment horizontal="center" vertical="top" wrapText="1"/>
    </xf>
    <xf numFmtId="0" fontId="11" fillId="0" borderId="1" xfId="0" applyFont="1" applyBorder="1" applyAlignment="1">
      <alignment horizontal="left" vertical="top" wrapText="1"/>
    </xf>
    <xf numFmtId="0" fontId="3"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0" fontId="11" fillId="2" borderId="14" xfId="0" applyFont="1" applyFill="1" applyBorder="1" applyAlignment="1">
      <alignment horizontal="center" vertical="top" wrapText="1"/>
    </xf>
    <xf numFmtId="0" fontId="25" fillId="0" borderId="1" xfId="0" applyFont="1" applyBorder="1" applyAlignment="1">
      <alignment vertical="top" wrapText="1"/>
    </xf>
    <xf numFmtId="0" fontId="14" fillId="2" borderId="0" xfId="0" applyFont="1" applyFill="1" applyBorder="1" applyAlignment="1">
      <alignment horizontal="left" vertical="top" wrapText="1"/>
    </xf>
    <xf numFmtId="1" fontId="2" fillId="3" borderId="1" xfId="0" applyNumberFormat="1" applyFont="1" applyFill="1" applyBorder="1" applyAlignment="1">
      <alignment horizontal="center"/>
    </xf>
    <xf numFmtId="0" fontId="0" fillId="2" borderId="0" xfId="0" applyFill="1" applyAlignment="1" applyProtection="1">
      <alignment vertical="top" wrapText="1"/>
      <protection locked="0"/>
    </xf>
    <xf numFmtId="0" fontId="0" fillId="0" borderId="0" xfId="0" applyFill="1"/>
    <xf numFmtId="0" fontId="20" fillId="2" borderId="0" xfId="0" applyFont="1" applyFill="1" applyAlignment="1">
      <alignment vertical="top" wrapText="1"/>
    </xf>
    <xf numFmtId="0" fontId="2" fillId="2" borderId="0" xfId="0" applyFont="1" applyFill="1" applyAlignment="1">
      <alignment vertical="top" wrapText="1"/>
    </xf>
    <xf numFmtId="0" fontId="0" fillId="2" borderId="0" xfId="0" applyFill="1" applyAlignment="1">
      <alignment vertical="top" wrapText="1"/>
    </xf>
    <xf numFmtId="0" fontId="22" fillId="2" borderId="0" xfId="0" applyFont="1" applyFill="1" applyAlignment="1">
      <alignment vertical="top" wrapText="1"/>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0" fillId="2" borderId="0" xfId="0" applyFont="1" applyFill="1" applyAlignment="1" applyProtection="1">
      <alignment vertical="top" wrapText="1"/>
    </xf>
    <xf numFmtId="0" fontId="22" fillId="2" borderId="0" xfId="0" applyFont="1" applyFill="1" applyAlignment="1" applyProtection="1">
      <alignment vertical="top" wrapText="1"/>
    </xf>
    <xf numFmtId="0" fontId="0" fillId="0" borderId="1" xfId="0" applyFont="1" applyBorder="1" applyAlignment="1">
      <alignment vertical="top" wrapText="1"/>
    </xf>
    <xf numFmtId="0" fontId="11" fillId="4" borderId="0" xfId="0" applyFont="1" applyFill="1" applyBorder="1" applyAlignment="1">
      <alignment horizontal="center" vertical="top" wrapText="1"/>
    </xf>
    <xf numFmtId="0" fontId="17" fillId="2" borderId="3" xfId="0" applyFont="1" applyFill="1" applyBorder="1" applyAlignment="1">
      <alignment horizontal="left" vertical="top" wrapText="1"/>
    </xf>
    <xf numFmtId="0" fontId="6" fillId="2" borderId="11" xfId="0" applyFont="1" applyFill="1" applyBorder="1" applyAlignment="1">
      <alignment horizontal="center"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2" fillId="0" borderId="20" xfId="0" applyFont="1" applyBorder="1" applyAlignment="1">
      <alignment horizontal="left" vertical="top" wrapText="1"/>
    </xf>
    <xf numFmtId="0" fontId="22" fillId="0" borderId="13" xfId="0" applyFont="1" applyBorder="1" applyAlignment="1">
      <alignment horizontal="left"/>
    </xf>
    <xf numFmtId="0" fontId="2" fillId="0" borderId="11" xfId="0" applyFont="1" applyBorder="1" applyAlignment="1">
      <alignment horizontal="center" vertical="top" wrapText="1"/>
    </xf>
    <xf numFmtId="0" fontId="0" fillId="0" borderId="12" xfId="0" applyFont="1" applyBorder="1" applyAlignment="1">
      <alignment horizontal="center" vertical="top" wrapText="1"/>
    </xf>
    <xf numFmtId="0" fontId="22" fillId="0" borderId="20" xfId="0" applyFont="1" applyBorder="1" applyAlignment="1">
      <alignment horizontal="center" vertical="top" wrapText="1"/>
    </xf>
    <xf numFmtId="0" fontId="0" fillId="0" borderId="0" xfId="0" applyFont="1" applyAlignment="1">
      <alignment horizontal="center" vertical="top" wrapText="1"/>
    </xf>
    <xf numFmtId="0" fontId="0" fillId="0" borderId="20" xfId="0" applyFont="1" applyBorder="1" applyAlignment="1">
      <alignment horizontal="center" vertical="top" wrapText="1"/>
    </xf>
    <xf numFmtId="0" fontId="0" fillId="0" borderId="6" xfId="0" applyBorder="1" applyAlignment="1">
      <alignment vertical="top" wrapText="1"/>
    </xf>
    <xf numFmtId="0" fontId="0" fillId="0" borderId="0" xfId="0" applyFill="1" applyBorder="1" applyAlignment="1">
      <alignment horizontal="center" vertical="top" wrapText="1"/>
    </xf>
    <xf numFmtId="0" fontId="2" fillId="0" borderId="25" xfId="0" applyFont="1" applyFill="1" applyBorder="1" applyAlignment="1">
      <alignment horizontal="center" vertical="top"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2" fillId="0" borderId="21"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0" xfId="0" applyFont="1"/>
    <xf numFmtId="0" fontId="0" fillId="0" borderId="0" xfId="0" applyAlignment="1">
      <alignment horizontal="center" vertical="center"/>
    </xf>
    <xf numFmtId="0" fontId="11" fillId="4" borderId="0" xfId="0" applyFont="1" applyFill="1" applyAlignment="1">
      <alignment horizontal="center" vertical="center" wrapText="1"/>
    </xf>
    <xf numFmtId="1" fontId="14" fillId="0" borderId="1" xfId="0" applyNumberFormat="1" applyFont="1" applyFill="1" applyBorder="1" applyAlignment="1">
      <alignment horizontal="left" vertical="center" wrapText="1"/>
    </xf>
    <xf numFmtId="1" fontId="6" fillId="0" borderId="1" xfId="0" applyNumberFormat="1" applyFont="1" applyBorder="1" applyAlignment="1">
      <alignment horizontal="center"/>
    </xf>
    <xf numFmtId="0" fontId="0" fillId="2" borderId="0" xfId="0"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2" borderId="0" xfId="0" applyFill="1" applyAlignment="1" applyProtection="1">
      <alignment wrapText="1"/>
      <protection locked="0"/>
    </xf>
    <xf numFmtId="0" fontId="22" fillId="5" borderId="0" xfId="0" applyFont="1" applyFill="1" applyAlignment="1" applyProtection="1">
      <alignment vertical="top" wrapText="1"/>
      <protection locked="0"/>
    </xf>
    <xf numFmtId="0" fontId="0" fillId="0" borderId="0" xfId="0" applyAlignment="1"/>
    <xf numFmtId="0" fontId="10" fillId="0" borderId="11" xfId="0" applyFont="1" applyBorder="1" applyAlignment="1">
      <alignment horizontal="center" vertical="top" wrapText="1"/>
    </xf>
    <xf numFmtId="0" fontId="0" fillId="0" borderId="13" xfId="0" applyBorder="1" applyAlignment="1">
      <alignment horizontal="center" vertical="top" wrapText="1"/>
    </xf>
    <xf numFmtId="0" fontId="22" fillId="0" borderId="11" xfId="0" applyFont="1" applyBorder="1" applyAlignment="1">
      <alignment horizontal="center" vertical="top" wrapText="1"/>
    </xf>
    <xf numFmtId="0" fontId="22" fillId="0" borderId="13" xfId="0" applyFont="1" applyBorder="1" applyAlignment="1">
      <alignment horizontal="center" vertical="top" wrapText="1"/>
    </xf>
    <xf numFmtId="0" fontId="0" fillId="0" borderId="12" xfId="0" applyBorder="1" applyAlignment="1">
      <alignment horizontal="center" vertical="top" wrapText="1"/>
    </xf>
    <xf numFmtId="0" fontId="22" fillId="0" borderId="26" xfId="0" applyFont="1" applyBorder="1" applyAlignment="1">
      <alignment wrapText="1"/>
    </xf>
    <xf numFmtId="0" fontId="0" fillId="0" borderId="13" xfId="0" applyFont="1" applyBorder="1" applyAlignment="1">
      <alignment wrapText="1"/>
    </xf>
    <xf numFmtId="0" fontId="0" fillId="0" borderId="12" xfId="0" applyFont="1" applyBorder="1" applyAlignment="1">
      <alignment wrapText="1"/>
    </xf>
    <xf numFmtId="0" fontId="10" fillId="0" borderId="13" xfId="0" applyFont="1" applyBorder="1" applyAlignment="1">
      <alignment horizontal="center" vertical="top" wrapText="1"/>
    </xf>
    <xf numFmtId="0" fontId="10" fillId="0" borderId="12" xfId="0" applyFont="1" applyBorder="1" applyAlignment="1">
      <alignment horizontal="center" vertical="top" wrapText="1"/>
    </xf>
    <xf numFmtId="0" fontId="18" fillId="2" borderId="5" xfId="0" applyFont="1" applyFill="1" applyBorder="1" applyAlignment="1">
      <alignment horizontal="left" vertical="top" wrapText="1"/>
    </xf>
    <xf numFmtId="0" fontId="18" fillId="2" borderId="8" xfId="0" applyFont="1" applyFill="1" applyBorder="1" applyAlignment="1">
      <alignment horizontal="left" vertical="top" wrapText="1"/>
    </xf>
    <xf numFmtId="0" fontId="11" fillId="0" borderId="3"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0"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2" xfId="0" applyFont="1" applyBorder="1" applyAlignment="1">
      <alignment horizontal="center" vertical="top" wrapText="1"/>
    </xf>
    <xf numFmtId="0" fontId="22" fillId="0" borderId="13" xfId="0" applyFont="1" applyBorder="1" applyAlignment="1">
      <alignment vertical="center" wrapText="1"/>
    </xf>
    <xf numFmtId="0" fontId="22" fillId="0" borderId="13" xfId="0" applyFont="1" applyBorder="1" applyAlignment="1">
      <alignment wrapText="1"/>
    </xf>
    <xf numFmtId="0" fontId="22" fillId="0" borderId="12" xfId="0" applyFont="1" applyBorder="1" applyAlignment="1">
      <alignment wrapText="1"/>
    </xf>
    <xf numFmtId="0" fontId="22" fillId="0" borderId="11" xfId="0" applyFont="1" applyBorder="1" applyAlignment="1">
      <alignment horizontal="center" wrapText="1"/>
    </xf>
    <xf numFmtId="0" fontId="22" fillId="0" borderId="13"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left" vertical="center" wrapText="1"/>
    </xf>
    <xf numFmtId="0" fontId="0" fillId="0" borderId="13" xfId="0" applyFont="1" applyBorder="1" applyAlignment="1">
      <alignment horizontal="left" vertical="center" wrapText="1"/>
    </xf>
    <xf numFmtId="0" fontId="0" fillId="0" borderId="12" xfId="0" applyFont="1" applyBorder="1" applyAlignment="1">
      <alignment horizontal="left" vertical="center" wrapText="1"/>
    </xf>
    <xf numFmtId="0" fontId="2" fillId="2" borderId="21" xfId="0" applyFont="1" applyFill="1" applyBorder="1" applyAlignment="1">
      <alignment horizontal="center"/>
    </xf>
    <xf numFmtId="0" fontId="2" fillId="2" borderId="15"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pplyProtection="1">
      <alignment horizontal="center" vertical="top" wrapText="1"/>
      <protection locked="0"/>
    </xf>
    <xf numFmtId="0" fontId="0" fillId="0" borderId="5" xfId="0" applyBorder="1" applyAlignment="1">
      <alignment vertical="top" wrapText="1"/>
    </xf>
    <xf numFmtId="0" fontId="0" fillId="0" borderId="6" xfId="0" applyBorder="1" applyAlignment="1">
      <alignment vertical="top" wrapText="1"/>
    </xf>
    <xf numFmtId="0" fontId="2" fillId="2" borderId="25" xfId="0" applyFont="1" applyFill="1" applyBorder="1" applyAlignment="1">
      <alignment horizontal="left" vertical="top" wrapText="1"/>
    </xf>
    <xf numFmtId="0" fontId="0" fillId="0" borderId="8" xfId="0" applyBorder="1" applyAlignment="1">
      <alignment vertical="top"/>
    </xf>
    <xf numFmtId="0" fontId="0" fillId="0" borderId="22" xfId="0" applyBorder="1" applyAlignment="1">
      <alignment vertical="top"/>
    </xf>
    <xf numFmtId="0" fontId="2" fillId="2" borderId="23" xfId="0" applyFont="1" applyFill="1" applyBorder="1" applyAlignment="1">
      <alignment horizontal="left" vertical="top" wrapText="1"/>
    </xf>
    <xf numFmtId="0" fontId="0" fillId="0" borderId="0" xfId="0" applyBorder="1" applyAlignment="1">
      <alignment vertical="top"/>
    </xf>
    <xf numFmtId="0" fontId="0" fillId="0" borderId="24" xfId="0" applyBorder="1" applyAlignment="1">
      <alignment vertical="top"/>
    </xf>
    <xf numFmtId="0" fontId="2" fillId="2" borderId="19" xfId="0" applyFont="1" applyFill="1" applyBorder="1" applyAlignment="1">
      <alignment horizontal="left" vertical="top" wrapText="1"/>
    </xf>
    <xf numFmtId="0" fontId="0" fillId="0" borderId="17" xfId="0" applyBorder="1" applyAlignment="1">
      <alignment vertical="top"/>
    </xf>
    <xf numFmtId="0" fontId="0" fillId="0" borderId="16" xfId="0" applyBorder="1" applyAlignment="1">
      <alignment vertical="top"/>
    </xf>
    <xf numFmtId="1" fontId="8" fillId="2" borderId="4" xfId="0" applyNumberFormat="1" applyFont="1" applyFill="1" applyBorder="1" applyAlignment="1"/>
    <xf numFmtId="0" fontId="0" fillId="0" borderId="5" xfId="0" applyBorder="1" applyAlignment="1"/>
    <xf numFmtId="0" fontId="0" fillId="0" borderId="6" xfId="0" applyBorder="1" applyAlignment="1"/>
    <xf numFmtId="1" fontId="7"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9" fillId="0" borderId="4" xfId="0" applyFont="1" applyBorder="1" applyAlignment="1">
      <alignment horizontal="left"/>
    </xf>
    <xf numFmtId="0" fontId="27" fillId="0" borderId="0" xfId="0" applyFont="1" applyFill="1" applyAlignment="1">
      <alignment horizontal="left" vertical="top" wrapText="1"/>
    </xf>
    <xf numFmtId="0" fontId="27" fillId="0" borderId="0" xfId="0" applyFont="1" applyFill="1" applyAlignment="1">
      <alignment horizontal="center" vertical="top" wrapText="1"/>
    </xf>
    <xf numFmtId="0" fontId="27" fillId="0" borderId="0" xfId="0" applyFont="1" applyFill="1" applyAlignment="1">
      <alignment horizontal="center" vertical="center" wrapText="1"/>
    </xf>
    <xf numFmtId="1" fontId="27" fillId="0" borderId="0" xfId="0" applyNumberFormat="1" applyFont="1" applyFill="1" applyAlignment="1">
      <alignment horizontal="left" vertical="top" wrapText="1"/>
    </xf>
    <xf numFmtId="1" fontId="27" fillId="0" borderId="0" xfId="0" applyNumberFormat="1" applyFont="1" applyFill="1" applyAlignment="1">
      <alignment horizontal="center" vertical="center" wrapText="1"/>
    </xf>
  </cellXfs>
  <cellStyles count="2">
    <cellStyle name="Hyperlink" xfId="1" builtinId="8"/>
    <cellStyle name="Normal" xfId="0" builtinId="0"/>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recommendation has been met (%)</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9153517745381527E-2"/>
          <c:y val="0.12808758318413133"/>
          <c:w val="0.78462184897740395"/>
          <c:h val="0.84785887094186574"/>
        </c:manualLayout>
      </c:layout>
      <c:radarChart>
        <c:radarStyle val="filled"/>
        <c:varyColors val="0"/>
        <c:ser>
          <c:idx val="0"/>
          <c:order val="0"/>
          <c:tx>
            <c:v>1</c:v>
          </c:tx>
          <c:spPr>
            <a:solidFill>
              <a:schemeClr val="accent1"/>
            </a:solidFill>
            <a:ln w="25400">
              <a:noFill/>
            </a:ln>
            <a:effectLst/>
          </c:spPr>
          <c:cat>
            <c:numRef>
              <c:f>Summary!$P$16:$W$16</c:f>
              <c:numCache>
                <c:formatCode>0</c:formatCode>
                <c:ptCount val="8"/>
                <c:pt idx="0">
                  <c:v>1</c:v>
                </c:pt>
                <c:pt idx="1">
                  <c:v>2</c:v>
                </c:pt>
                <c:pt idx="2">
                  <c:v>3</c:v>
                </c:pt>
                <c:pt idx="3">
                  <c:v>4</c:v>
                </c:pt>
                <c:pt idx="4">
                  <c:v>5</c:v>
                </c:pt>
                <c:pt idx="5">
                  <c:v>7</c:v>
                </c:pt>
                <c:pt idx="6">
                  <c:v>8</c:v>
                </c:pt>
                <c:pt idx="7">
                  <c:v>11</c:v>
                </c:pt>
              </c:numCache>
            </c:numRef>
          </c:cat>
          <c:val>
            <c:numRef>
              <c:f>Summary!$P$17:$W$17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A34-4901-93DD-BC62DD3FB48A}"/>
            </c:ext>
          </c:extLst>
        </c:ser>
        <c:dLbls>
          <c:showLegendKey val="0"/>
          <c:showVal val="0"/>
          <c:showCatName val="0"/>
          <c:showSerName val="0"/>
          <c:showPercent val="0"/>
          <c:showBubbleSize val="0"/>
        </c:dLbls>
        <c:axId val="159290088"/>
        <c:axId val="159291656"/>
        <c:extLst/>
      </c:radarChart>
      <c:catAx>
        <c:axId val="1592900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0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ncepod.org.uk/2021dysphagia.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4"/><Relationship Id="rId3" Type="http://schemas.openxmlformats.org/officeDocument/2006/relationships/hyperlink" Target="#Recommendations!B5"/><Relationship Id="rId21" Type="http://schemas.openxmlformats.org/officeDocument/2006/relationships/hyperlink" Target="#Recommendations!A11"/><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9"/><Relationship Id="rId2" Type="http://schemas.openxmlformats.org/officeDocument/2006/relationships/image" Target="../media/image2.gif"/><Relationship Id="rId16" Type="http://schemas.openxmlformats.org/officeDocument/2006/relationships/hyperlink" Target="#Recommendations!A7"/><Relationship Id="rId20" Type="http://schemas.openxmlformats.org/officeDocument/2006/relationships/hyperlink" Target="#Recommendations!A10"/><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23" Type="http://schemas.openxmlformats.org/officeDocument/2006/relationships/hyperlink" Target="#Recommendations!A8"/><Relationship Id="rId10" Type="http://schemas.openxmlformats.org/officeDocument/2006/relationships/hyperlink" Target="#Recommendations!B15"/><Relationship Id="rId19" Type="http://schemas.openxmlformats.org/officeDocument/2006/relationships/hyperlink" Target="#Recommendations!A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 Id="rId22" Type="http://schemas.openxmlformats.org/officeDocument/2006/relationships/hyperlink" Target="#Recommendations!A6"/></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9"/><Relationship Id="rId3" Type="http://schemas.openxmlformats.org/officeDocument/2006/relationships/image" Target="../media/image4.png"/><Relationship Id="rId7" Type="http://schemas.openxmlformats.org/officeDocument/2006/relationships/hyperlink" Target="#Recommendations!A8"/><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7"/><Relationship Id="rId5" Type="http://schemas.openxmlformats.org/officeDocument/2006/relationships/hyperlink" Target="#Recommendations!A5"/><Relationship Id="rId10" Type="http://schemas.openxmlformats.org/officeDocument/2006/relationships/hyperlink" Target="#Recommendations!A11"/><Relationship Id="rId4" Type="http://schemas.openxmlformats.org/officeDocument/2006/relationships/hyperlink" Target="#Recommendations!A6"/><Relationship Id="rId9" Type="http://schemas.openxmlformats.org/officeDocument/2006/relationships/hyperlink" Target="#Recommendations!A10"/></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2</xdr:col>
      <xdr:colOff>133350</xdr:colOff>
      <xdr:row>12</xdr:row>
      <xdr:rowOff>133350</xdr:rowOff>
    </xdr:from>
    <xdr:to>
      <xdr:col>2</xdr:col>
      <xdr:colOff>314325</xdr:colOff>
      <xdr:row>12</xdr:row>
      <xdr:rowOff>305657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0675" y="3819525"/>
          <a:ext cx="180975" cy="172307"/>
        </a:xfrm>
        <a:prstGeom prst="rect">
          <a:avLst/>
        </a:prstGeom>
        <a:noFill/>
      </xdr:spPr>
    </xdr:pic>
    <xdr:clientData/>
  </xdr:twoCellAnchor>
  <xdr:twoCellAnchor>
    <xdr:from>
      <xdr:col>0</xdr:col>
      <xdr:colOff>523875</xdr:colOff>
      <xdr:row>1</xdr:row>
      <xdr:rowOff>28576</xdr:rowOff>
    </xdr:from>
    <xdr:to>
      <xdr:col>0</xdr:col>
      <xdr:colOff>2486025</xdr:colOff>
      <xdr:row>13</xdr:row>
      <xdr:rowOff>323851</xdr:rowOff>
    </xdr:to>
    <xdr:sp macro="" textlink="">
      <xdr:nvSpPr>
        <xdr:cNvPr id="4" name="Text Box 1">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bwMode="auto">
        <a:xfrm>
          <a:off x="523875" y="219076"/>
          <a:ext cx="1962150" cy="44386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mn-lt"/>
              <a:cs typeface="Calibri"/>
            </a:rPr>
            <a:t>https://www.ncepod.org.uk/2021dysphagia.html</a:t>
          </a:r>
        </a:p>
      </xdr:txBody>
    </xdr:sp>
    <xdr:clientData/>
  </xdr:twoCellAnchor>
  <xdr:twoCellAnchor editAs="oneCell">
    <xdr:from>
      <xdr:col>0</xdr:col>
      <xdr:colOff>0</xdr:colOff>
      <xdr:row>0</xdr:row>
      <xdr:rowOff>0</xdr:rowOff>
    </xdr:from>
    <xdr:to>
      <xdr:col>0</xdr:col>
      <xdr:colOff>3479058</xdr:colOff>
      <xdr:row>13</xdr:row>
      <xdr:rowOff>361950</xdr:rowOff>
    </xdr:to>
    <xdr:pic>
      <xdr:nvPicPr>
        <xdr:cNvPr id="7" name="Picture 6">
          <a:hlinkClick xmlns:r="http://schemas.openxmlformats.org/officeDocument/2006/relationships" r:id="rId4"/>
          <a:extLst>
            <a:ext uri="{FF2B5EF4-FFF2-40B4-BE49-F238E27FC236}">
              <a16:creationId xmlns:a16="http://schemas.microsoft.com/office/drawing/2014/main" id="{9C4C386B-1573-431B-AD74-35A67EAF7320}"/>
            </a:ext>
          </a:extLst>
        </xdr:cNvPr>
        <xdr:cNvPicPr>
          <a:picLocks noChangeAspect="1"/>
        </xdr:cNvPicPr>
      </xdr:nvPicPr>
      <xdr:blipFill rotWithShape="1">
        <a:blip xmlns:r="http://schemas.openxmlformats.org/officeDocument/2006/relationships" r:embed="rId5"/>
        <a:srcRect r="82" b="1548"/>
        <a:stretch/>
      </xdr:blipFill>
      <xdr:spPr>
        <a:xfrm>
          <a:off x="0" y="0"/>
          <a:ext cx="3479058" cy="4905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0</xdr:colOff>
      <xdr:row>3</xdr:row>
      <xdr:rowOff>57150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xdr:col>
      <xdr:colOff>657225</xdr:colOff>
      <xdr:row>3</xdr:row>
      <xdr:rowOff>57150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16</xdr:col>
      <xdr:colOff>466725</xdr:colOff>
      <xdr:row>2</xdr:row>
      <xdr:rowOff>19050</xdr:rowOff>
    </xdr:from>
    <xdr:ext cx="180975" cy="172307"/>
    <xdr:pic>
      <xdr:nvPicPr>
        <xdr:cNvPr id="36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00000000-0008-0000-0200-00006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022800" y="428625"/>
          <a:ext cx="180975" cy="172307"/>
        </a:xfrm>
        <a:prstGeom prst="rect">
          <a:avLst/>
        </a:prstGeom>
        <a:noFill/>
      </xdr:spPr>
    </xdr:pic>
    <xdr:clientData/>
  </xdr:oneCellAnchor>
  <xdr:oneCellAnchor>
    <xdr:from>
      <xdr:col>13</xdr:col>
      <xdr:colOff>0</xdr:colOff>
      <xdr:row>3</xdr:row>
      <xdr:rowOff>57150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18</xdr:col>
      <xdr:colOff>857250</xdr:colOff>
      <xdr:row>3</xdr:row>
      <xdr:rowOff>57150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18</xdr:col>
      <xdr:colOff>857250</xdr:colOff>
      <xdr:row>3</xdr:row>
      <xdr:rowOff>57150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495300</xdr:colOff>
      <xdr:row>2</xdr:row>
      <xdr:rowOff>28575</xdr:rowOff>
    </xdr:from>
    <xdr:ext cx="180975" cy="172307"/>
    <xdr:pic>
      <xdr:nvPicPr>
        <xdr:cNvPr id="453"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00000000-0008-0000-0200-0000C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44875" y="438150"/>
          <a:ext cx="180975" cy="172307"/>
        </a:xfrm>
        <a:prstGeom prst="rect">
          <a:avLst/>
        </a:prstGeom>
        <a:noFill/>
      </xdr:spPr>
    </xdr:pic>
    <xdr:clientData/>
  </xdr:oneCellAnchor>
  <xdr:oneCellAnchor>
    <xdr:from>
      <xdr:col>20</xdr:col>
      <xdr:colOff>857250</xdr:colOff>
      <xdr:row>3</xdr:row>
      <xdr:rowOff>57150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20</xdr:col>
      <xdr:colOff>857250</xdr:colOff>
      <xdr:row>3</xdr:row>
      <xdr:rowOff>57150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8</xdr:col>
      <xdr:colOff>38100</xdr:colOff>
      <xdr:row>2</xdr:row>
      <xdr:rowOff>9525</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16175" y="419100"/>
          <a:ext cx="180975" cy="172307"/>
        </a:xfrm>
        <a:prstGeom prst="rect">
          <a:avLst/>
        </a:prstGeom>
        <a:noFill/>
      </xdr:spPr>
    </xdr:pic>
    <xdr:clientData/>
  </xdr:oneCellAnchor>
  <xdr:oneCellAnchor>
    <xdr:from>
      <xdr:col>9</xdr:col>
      <xdr:colOff>0</xdr:colOff>
      <xdr:row>3</xdr:row>
      <xdr:rowOff>57150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9</xdr:col>
      <xdr:colOff>0</xdr:colOff>
      <xdr:row>3</xdr:row>
      <xdr:rowOff>57150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10</xdr:col>
      <xdr:colOff>0</xdr:colOff>
      <xdr:row>3</xdr:row>
      <xdr:rowOff>57150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10</xdr:col>
      <xdr:colOff>0</xdr:colOff>
      <xdr:row>3</xdr:row>
      <xdr:rowOff>57150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11</xdr:col>
      <xdr:colOff>857250</xdr:colOff>
      <xdr:row>3</xdr:row>
      <xdr:rowOff>57150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11</xdr:col>
      <xdr:colOff>857250</xdr:colOff>
      <xdr:row>3</xdr:row>
      <xdr:rowOff>57150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10</xdr:col>
      <xdr:colOff>0</xdr:colOff>
      <xdr:row>3</xdr:row>
      <xdr:rowOff>57150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10</xdr:col>
      <xdr:colOff>0</xdr:colOff>
      <xdr:row>3</xdr:row>
      <xdr:rowOff>57150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10</xdr:col>
      <xdr:colOff>466725</xdr:colOff>
      <xdr:row>2</xdr:row>
      <xdr:rowOff>28575</xdr:rowOff>
    </xdr:from>
    <xdr:ext cx="180975" cy="172307"/>
    <xdr:pic>
      <xdr:nvPicPr>
        <xdr:cNvPr id="460"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687033E4-70FC-4224-893C-C97F3F549C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173825" y="438150"/>
          <a:ext cx="180975" cy="172307"/>
        </a:xfrm>
        <a:prstGeom prst="rect">
          <a:avLst/>
        </a:prstGeom>
        <a:noFill/>
      </xdr:spPr>
    </xdr:pic>
    <xdr:clientData/>
  </xdr:oneCellAnchor>
  <xdr:oneCellAnchor>
    <xdr:from>
      <xdr:col>24</xdr:col>
      <xdr:colOff>628650</xdr:colOff>
      <xdr:row>2</xdr:row>
      <xdr:rowOff>9525</xdr:rowOff>
    </xdr:from>
    <xdr:ext cx="180975" cy="172307"/>
    <xdr:pic>
      <xdr:nvPicPr>
        <xdr:cNvPr id="518"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9FB3C347-0F84-4BB6-A424-E06196F95B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10750" y="419100"/>
          <a:ext cx="180975" cy="172307"/>
        </a:xfrm>
        <a:prstGeom prst="rect">
          <a:avLst/>
        </a:prstGeom>
        <a:noFill/>
      </xdr:spPr>
    </xdr:pic>
    <xdr:clientData/>
  </xdr:oneCellAnchor>
  <xdr:oneCellAnchor>
    <xdr:from>
      <xdr:col>32</xdr:col>
      <xdr:colOff>1028700</xdr:colOff>
      <xdr:row>2</xdr:row>
      <xdr:rowOff>19050</xdr:rowOff>
    </xdr:from>
    <xdr:ext cx="180975" cy="172307"/>
    <xdr:pic>
      <xdr:nvPicPr>
        <xdr:cNvPr id="520"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id="{A2FA0494-B011-4E40-AC20-98309D3AE1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350275" y="428625"/>
          <a:ext cx="180975" cy="172307"/>
        </a:xfrm>
        <a:prstGeom prst="rect">
          <a:avLst/>
        </a:prstGeom>
        <a:noFill/>
      </xdr:spPr>
    </xdr:pic>
    <xdr:clientData/>
  </xdr:oneCellAnchor>
  <xdr:oneCellAnchor>
    <xdr:from>
      <xdr:col>13</xdr:col>
      <xdr:colOff>438150</xdr:colOff>
      <xdr:row>2</xdr:row>
      <xdr:rowOff>19050</xdr:rowOff>
    </xdr:from>
    <xdr:ext cx="180975" cy="172307"/>
    <xdr:pic>
      <xdr:nvPicPr>
        <xdr:cNvPr id="523" name="Picture 63" descr="C:\Users\hfreeth\AppData\Local\Microsoft\Windows\Temporary Internet Files\Content.IE5\XLHOTTUP\MM900254501[1].gif">
          <a:hlinkClick xmlns:r="http://schemas.openxmlformats.org/officeDocument/2006/relationships" r:id="rId22"/>
          <a:extLst>
            <a:ext uri="{FF2B5EF4-FFF2-40B4-BE49-F238E27FC236}">
              <a16:creationId xmlns:a16="http://schemas.microsoft.com/office/drawing/2014/main" id="{66200D37-9A00-43FF-A7CF-B7E463B021C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545925" y="428625"/>
          <a:ext cx="180975" cy="172307"/>
        </a:xfrm>
        <a:prstGeom prst="rect">
          <a:avLst/>
        </a:prstGeom>
        <a:noFill/>
      </xdr:spPr>
    </xdr:pic>
    <xdr:clientData/>
  </xdr:oneCellAnchor>
  <xdr:oneCellAnchor>
    <xdr:from>
      <xdr:col>18</xdr:col>
      <xdr:colOff>1733550</xdr:colOff>
      <xdr:row>2</xdr:row>
      <xdr:rowOff>19050</xdr:rowOff>
    </xdr:from>
    <xdr:ext cx="180975" cy="172307"/>
    <xdr:pic>
      <xdr:nvPicPr>
        <xdr:cNvPr id="524" name="Picture 63" descr="C:\Users\hfreeth\AppData\Local\Microsoft\Windows\Temporary Internet Files\Content.IE5\XLHOTTUP\MM900254501[1].gif">
          <a:hlinkClick xmlns:r="http://schemas.openxmlformats.org/officeDocument/2006/relationships" r:id="rId23"/>
          <a:extLst>
            <a:ext uri="{FF2B5EF4-FFF2-40B4-BE49-F238E27FC236}">
              <a16:creationId xmlns:a16="http://schemas.microsoft.com/office/drawing/2014/main" id="{3779F659-9F3F-49DF-832D-06A1C2D198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699700" y="428625"/>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0</xdr:rowOff>
    </xdr:from>
    <xdr:to>
      <xdr:col>5</xdr:col>
      <xdr:colOff>419100</xdr:colOff>
      <xdr:row>22</xdr:row>
      <xdr:rowOff>85725</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15</xdr:col>
      <xdr:colOff>372836</xdr:colOff>
      <xdr:row>15</xdr:row>
      <xdr:rowOff>13607</xdr:rowOff>
    </xdr:from>
    <xdr:ext cx="180975" cy="171450"/>
    <xdr:pic>
      <xdr:nvPicPr>
        <xdr:cNvPr id="6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BA1EB98B-09EB-406B-99BC-5490F366D9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4282"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361950</xdr:colOff>
      <xdr:row>15</xdr:row>
      <xdr:rowOff>13607</xdr:rowOff>
    </xdr:from>
    <xdr:ext cx="180975" cy="171450"/>
    <xdr:pic>
      <xdr:nvPicPr>
        <xdr:cNvPr id="6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101F95FF-7A68-445B-9939-95AA4067C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38039"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364671</xdr:colOff>
      <xdr:row>15</xdr:row>
      <xdr:rowOff>13607</xdr:rowOff>
    </xdr:from>
    <xdr:ext cx="180975" cy="171450"/>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793E3E-CD91-4160-A599-DFC8A5289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28439"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361950</xdr:colOff>
      <xdr:row>15</xdr:row>
      <xdr:rowOff>13608</xdr:rowOff>
    </xdr:from>
    <xdr:ext cx="180975" cy="171450"/>
    <xdr:pic>
      <xdr:nvPicPr>
        <xdr:cNvPr id="6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54C32122-4A27-4142-9A79-FA4AEA8B2A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50361" y="289832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363311</xdr:colOff>
      <xdr:row>15</xdr:row>
      <xdr:rowOff>9525</xdr:rowOff>
    </xdr:from>
    <xdr:ext cx="180975" cy="171450"/>
    <xdr:pic>
      <xdr:nvPicPr>
        <xdr:cNvPr id="7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5E8436C-EFB8-4862-BA10-BE017B95D81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64043" y="2894239"/>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356508</xdr:colOff>
      <xdr:row>15</xdr:row>
      <xdr:rowOff>13607</xdr:rowOff>
    </xdr:from>
    <xdr:ext cx="180975" cy="171450"/>
    <xdr:pic>
      <xdr:nvPicPr>
        <xdr:cNvPr id="7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849918-FE03-4F2C-859B-E35BD5F291B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69562"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344118</xdr:colOff>
      <xdr:row>15</xdr:row>
      <xdr:rowOff>10026</xdr:rowOff>
    </xdr:from>
    <xdr:ext cx="180975" cy="171450"/>
    <xdr:pic>
      <xdr:nvPicPr>
        <xdr:cNvPr id="7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79E3102D-B66E-40FD-B697-3E492F5CBF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69493" y="289474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379942</xdr:colOff>
      <xdr:row>15</xdr:row>
      <xdr:rowOff>10584</xdr:rowOff>
    </xdr:from>
    <xdr:ext cx="180975" cy="171450"/>
    <xdr:pic>
      <xdr:nvPicPr>
        <xdr:cNvPr id="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00F1E19-4D6B-4E85-9605-E065C4E8A8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24442" y="2899834"/>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400050</xdr:colOff>
      <xdr:row>2</xdr:row>
      <xdr:rowOff>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409575</xdr:colOff>
      <xdr:row>2</xdr:row>
      <xdr:rowOff>31750</xdr:rowOff>
    </xdr:from>
    <xdr:ext cx="180975" cy="171450"/>
    <xdr:pic>
      <xdr:nvPicPr>
        <xdr:cNvPr id="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B4B6CA7-0666-404B-8232-6AA87708F5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1408"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382058</xdr:colOff>
      <xdr:row>2</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00058"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341897</xdr:colOff>
      <xdr:row>2</xdr:row>
      <xdr:rowOff>40105</xdr:rowOff>
    </xdr:from>
    <xdr:ext cx="180975" cy="171450"/>
    <xdr:pic>
      <xdr:nvPicPr>
        <xdr:cNvPr id="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DDED03C-C0C5-4280-9D2B-362F2C06F1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16529" y="42110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374650</xdr:colOff>
      <xdr:row>2</xdr:row>
      <xdr:rowOff>20108</xdr:rowOff>
    </xdr:from>
    <xdr:ext cx="180975" cy="171450"/>
    <xdr:pic>
      <xdr:nvPicPr>
        <xdr:cNvPr id="4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15C22B85-A323-4B54-BE7B-DF1C91C9EA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12983" y="40110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406400</xdr:colOff>
      <xdr:row>2</xdr:row>
      <xdr:rowOff>42333</xdr:rowOff>
    </xdr:from>
    <xdr:ext cx="180975" cy="171450"/>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4311608-201A-4895-8B40-C50AB1C23C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37400" y="423333"/>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349250</xdr:colOff>
      <xdr:row>2</xdr:row>
      <xdr:rowOff>31750</xdr:rowOff>
    </xdr:from>
    <xdr:ext cx="180975" cy="171450"/>
    <xdr:pic>
      <xdr:nvPicPr>
        <xdr:cNvPr id="4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96AE298C-CBBE-4256-B3BC-706A031E4C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36417"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485775</xdr:colOff>
      <xdr:row>2</xdr:row>
      <xdr:rowOff>31750</xdr:rowOff>
    </xdr:from>
    <xdr:ext cx="180975" cy="171450"/>
    <xdr:pic>
      <xdr:nvPicPr>
        <xdr:cNvPr id="4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5D188C0-8826-4414-9015-B0212C90C4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33858"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400050</xdr:colOff>
      <xdr:row>15</xdr:row>
      <xdr:rowOff>0</xdr:rowOff>
    </xdr:from>
    <xdr:ext cx="180975" cy="171450"/>
    <xdr:pic>
      <xdr:nvPicPr>
        <xdr:cNvPr id="4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CCC9F87D-CD9D-4A97-88B4-BC0F40739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409575</xdr:colOff>
      <xdr:row>15</xdr:row>
      <xdr:rowOff>20410</xdr:rowOff>
    </xdr:from>
    <xdr:ext cx="180975" cy="171450"/>
    <xdr:pic>
      <xdr:nvPicPr>
        <xdr:cNvPr id="4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82A7DBA8-D3EE-4EF0-81EE-E1272B2E64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5361" y="2905124"/>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378279</xdr:colOff>
      <xdr:row>15</xdr:row>
      <xdr:rowOff>20410</xdr:rowOff>
    </xdr:from>
    <xdr:ext cx="180975" cy="171450"/>
    <xdr:pic>
      <xdr:nvPicPr>
        <xdr:cNvPr id="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202B28-447C-4A2D-AE0B-14CE4A051F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91743" y="2905124"/>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341539</xdr:colOff>
      <xdr:row>15</xdr:row>
      <xdr:rowOff>13607</xdr:rowOff>
    </xdr:from>
    <xdr:ext cx="180975" cy="171450"/>
    <xdr:pic>
      <xdr:nvPicPr>
        <xdr:cNvPr id="5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63FE611-10C6-48E1-8859-9CB79677DF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13664"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356507</xdr:colOff>
      <xdr:row>15</xdr:row>
      <xdr:rowOff>9525</xdr:rowOff>
    </xdr:from>
    <xdr:ext cx="180975" cy="171450"/>
    <xdr:pic>
      <xdr:nvPicPr>
        <xdr:cNvPr id="5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CD8968E5-458C-488F-BDE9-202749E43F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93328" y="2894239"/>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404132</xdr:colOff>
      <xdr:row>15</xdr:row>
      <xdr:rowOff>13607</xdr:rowOff>
    </xdr:from>
    <xdr:ext cx="180975" cy="171450"/>
    <xdr:pic>
      <xdr:nvPicPr>
        <xdr:cNvPr id="5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F7FD657-A701-4E68-9DF5-76D304B0AC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32864"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333375</xdr:colOff>
      <xdr:row>15</xdr:row>
      <xdr:rowOff>6804</xdr:rowOff>
    </xdr:from>
    <xdr:ext cx="180975" cy="171450"/>
    <xdr:pic>
      <xdr:nvPicPr>
        <xdr:cNvPr id="5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DD17AE8-67D6-4E57-B212-90AF9E9614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22054" y="289151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478971</xdr:colOff>
      <xdr:row>15</xdr:row>
      <xdr:rowOff>13607</xdr:rowOff>
    </xdr:from>
    <xdr:ext cx="180975" cy="171450"/>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19169F7-73C5-4FA4-9172-14B8C22371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32346" y="289832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2</xdr:row>
      <xdr:rowOff>9515</xdr:rowOff>
    </xdr:from>
    <xdr:to>
      <xdr:col>14</xdr:col>
      <xdr:colOff>28576</xdr:colOff>
      <xdr:row>26</xdr:row>
      <xdr:rowOff>133398</xdr:rowOff>
    </xdr:to>
    <xdr:pic>
      <xdr:nvPicPr>
        <xdr:cNvPr id="2" name="Picture 1">
          <a:extLst>
            <a:ext uri="{FF2B5EF4-FFF2-40B4-BE49-F238E27FC236}">
              <a16:creationId xmlns:a16="http://schemas.microsoft.com/office/drawing/2014/main" id="{764C19D3-5F83-4C5E-BBE0-315847A4745A}"/>
            </a:ext>
          </a:extLst>
        </xdr:cNvPr>
        <xdr:cNvPicPr>
          <a:picLocks noChangeAspect="1"/>
        </xdr:cNvPicPr>
      </xdr:nvPicPr>
      <xdr:blipFill>
        <a:blip xmlns:r="http://schemas.openxmlformats.org/officeDocument/2006/relationships" r:embed="rId1"/>
        <a:stretch>
          <a:fillRect/>
        </a:stretch>
      </xdr:blipFill>
      <xdr:spPr>
        <a:xfrm>
          <a:off x="638176" y="200015"/>
          <a:ext cx="7924800" cy="4695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cepod.org.uk/2021dysphagia.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5"/>
  <sheetViews>
    <sheetView tabSelected="1" workbookViewId="0">
      <selection activeCell="E5" sqref="E5"/>
    </sheetView>
  </sheetViews>
  <sheetFormatPr defaultColWidth="9.140625" defaultRowHeight="15" x14ac:dyDescent="0.25"/>
  <cols>
    <col min="1" max="1" width="52.28515625" style="1" customWidth="1"/>
    <col min="2" max="2" width="80.7109375" style="68" customWidth="1"/>
    <col min="3" max="3" width="9.140625" style="1"/>
    <col min="4" max="4" width="16.42578125" style="1" customWidth="1"/>
    <col min="5" max="16384" width="9.140625" style="1"/>
  </cols>
  <sheetData>
    <row r="1" spans="2:4" x14ac:dyDescent="0.25">
      <c r="B1" s="69"/>
    </row>
    <row r="2" spans="2:4" x14ac:dyDescent="0.25">
      <c r="B2" s="69"/>
    </row>
    <row r="3" spans="2:4" x14ac:dyDescent="0.25">
      <c r="B3" s="69"/>
    </row>
    <row r="4" spans="2:4" x14ac:dyDescent="0.25">
      <c r="B4" s="69"/>
    </row>
    <row r="5" spans="2:4" ht="18.75" x14ac:dyDescent="0.25">
      <c r="B5" s="70" t="s">
        <v>133</v>
      </c>
    </row>
    <row r="6" spans="2:4" ht="18.75" x14ac:dyDescent="0.25">
      <c r="B6" s="70" t="s">
        <v>93</v>
      </c>
    </row>
    <row r="7" spans="2:4" x14ac:dyDescent="0.25">
      <c r="B7" s="75"/>
    </row>
    <row r="8" spans="2:4" x14ac:dyDescent="0.25">
      <c r="B8" s="75"/>
    </row>
    <row r="9" spans="2:4" ht="94.5" customHeight="1" x14ac:dyDescent="0.25">
      <c r="B9" s="133" t="s">
        <v>134</v>
      </c>
      <c r="C9" s="134"/>
      <c r="D9" s="134"/>
    </row>
    <row r="11" spans="2:4" ht="73.5" customHeight="1" x14ac:dyDescent="0.25">
      <c r="B11" s="129" t="s">
        <v>130</v>
      </c>
      <c r="C11" s="130"/>
      <c r="D11" s="130"/>
    </row>
    <row r="12" spans="2:4" ht="21" customHeight="1" x14ac:dyDescent="0.25">
      <c r="B12" s="129" t="s">
        <v>94</v>
      </c>
      <c r="C12" s="131"/>
      <c r="D12" s="131"/>
    </row>
    <row r="13" spans="2:4" s="68" customFormat="1" ht="26.25" customHeight="1" x14ac:dyDescent="0.25">
      <c r="B13" s="132" t="s">
        <v>83</v>
      </c>
      <c r="C13" s="130"/>
      <c r="D13" s="130"/>
    </row>
    <row r="14" spans="2:4" ht="42" customHeight="1" x14ac:dyDescent="0.25">
      <c r="B14" s="132" t="s">
        <v>92</v>
      </c>
      <c r="C14" s="130"/>
      <c r="D14" s="130"/>
    </row>
    <row r="15" spans="2:4" x14ac:dyDescent="0.25">
      <c r="B15" s="77" t="s">
        <v>131</v>
      </c>
    </row>
  </sheetData>
  <mergeCells count="5">
    <mergeCell ref="B11:D11"/>
    <mergeCell ref="B12:D12"/>
    <mergeCell ref="B13:D13"/>
    <mergeCell ref="B14:D14"/>
    <mergeCell ref="B9:D9"/>
  </mergeCells>
  <hyperlinks>
    <hyperlink ref="B15" r:id="rId1" xr:uid="{42DCE72D-B0DB-4689-B125-FF74C0D4DA4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workbookViewId="0">
      <selection activeCell="C7" sqref="C7"/>
    </sheetView>
  </sheetViews>
  <sheetFormatPr defaultColWidth="9.140625" defaultRowHeight="15" x14ac:dyDescent="0.25"/>
  <cols>
    <col min="1" max="1" width="148.5703125" style="98" customWidth="1"/>
    <col min="2" max="16384" width="9.140625" style="1"/>
  </cols>
  <sheetData>
    <row r="1" spans="1:1" s="60" customFormat="1" ht="18.75" x14ac:dyDescent="0.25">
      <c r="A1" s="96" t="s">
        <v>0</v>
      </c>
    </row>
    <row r="2" spans="1:1" x14ac:dyDescent="0.25">
      <c r="A2" s="97" t="s">
        <v>76</v>
      </c>
    </row>
    <row r="3" spans="1:1" x14ac:dyDescent="0.25">
      <c r="A3" s="97"/>
    </row>
    <row r="4" spans="1:1" ht="45" x14ac:dyDescent="0.25">
      <c r="A4" s="98" t="s">
        <v>122</v>
      </c>
    </row>
    <row r="6" spans="1:1" ht="30" x14ac:dyDescent="0.25">
      <c r="A6" s="98" t="s">
        <v>132</v>
      </c>
    </row>
    <row r="8" spans="1:1" x14ac:dyDescent="0.25">
      <c r="A8" s="99" t="s">
        <v>77</v>
      </c>
    </row>
    <row r="9" spans="1:1" x14ac:dyDescent="0.25">
      <c r="A9" s="100" t="s">
        <v>1</v>
      </c>
    </row>
    <row r="10" spans="1:1" x14ac:dyDescent="0.25">
      <c r="A10" s="101" t="s">
        <v>2</v>
      </c>
    </row>
    <row r="11" spans="1:1" x14ac:dyDescent="0.25">
      <c r="A11" s="101" t="s">
        <v>46</v>
      </c>
    </row>
    <row r="12" spans="1:1" ht="30" x14ac:dyDescent="0.25">
      <c r="A12" s="101" t="s">
        <v>3</v>
      </c>
    </row>
    <row r="13" spans="1:1" x14ac:dyDescent="0.25">
      <c r="A13" s="102" t="s">
        <v>4</v>
      </c>
    </row>
    <row r="14" spans="1:1" x14ac:dyDescent="0.25">
      <c r="A14" s="102"/>
    </row>
    <row r="15" spans="1:1" x14ac:dyDescent="0.25">
      <c r="A15" s="98" t="s">
        <v>5</v>
      </c>
    </row>
    <row r="16" spans="1:1" x14ac:dyDescent="0.25">
      <c r="A16" s="102"/>
    </row>
    <row r="17" spans="1:1" s="61" customFormat="1" x14ac:dyDescent="0.25">
      <c r="A17" s="99" t="s">
        <v>78</v>
      </c>
    </row>
    <row r="18" spans="1:1" x14ac:dyDescent="0.25">
      <c r="A18" s="98" t="s">
        <v>79</v>
      </c>
    </row>
    <row r="19" spans="1:1" x14ac:dyDescent="0.25">
      <c r="A19" s="98" t="s">
        <v>81</v>
      </c>
    </row>
    <row r="20" spans="1:1" ht="30" x14ac:dyDescent="0.25">
      <c r="A20" s="98" t="s">
        <v>47</v>
      </c>
    </row>
    <row r="22" spans="1:1" s="61" customFormat="1" x14ac:dyDescent="0.25">
      <c r="A22" s="103" t="s">
        <v>80</v>
      </c>
    </row>
    <row r="23" spans="1:1" ht="30" x14ac:dyDescent="0.25">
      <c r="A23" s="94" t="s">
        <v>82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7"/>
  <sheetViews>
    <sheetView zoomScaleNormal="100" workbookViewId="0">
      <selection activeCell="B8" sqref="B8"/>
    </sheetView>
  </sheetViews>
  <sheetFormatPr defaultColWidth="9.140625" defaultRowHeight="15.75" x14ac:dyDescent="0.25"/>
  <cols>
    <col min="1" max="1" width="43.28515625" style="11" customWidth="1"/>
    <col min="2" max="2" width="20" style="9" customWidth="1"/>
    <col min="3" max="7" width="24.7109375" style="9" customWidth="1"/>
    <col min="8" max="8" width="39.28515625" style="9" customWidth="1"/>
    <col min="9" max="9" width="20" style="9" customWidth="1"/>
    <col min="10" max="10" width="34.42578125" style="9" customWidth="1"/>
    <col min="11" max="11" width="27.28515625" style="9" bestFit="1" customWidth="1"/>
    <col min="12" max="12" width="25.140625" style="9" customWidth="1"/>
    <col min="13" max="13" width="28.5703125" style="9" customWidth="1"/>
    <col min="14" max="14" width="20.28515625" style="9" bestFit="1" customWidth="1"/>
    <col min="15" max="15" width="27" style="9" bestFit="1" customWidth="1"/>
    <col min="16" max="16" width="34.42578125" style="9" bestFit="1" customWidth="1"/>
    <col min="17" max="17" width="28.85546875" style="9" bestFit="1" customWidth="1"/>
    <col min="18" max="18" width="37.28515625" style="9" customWidth="1"/>
    <col min="19" max="20" width="34.42578125" style="67" customWidth="1"/>
    <col min="21" max="21" width="34.85546875" style="33" customWidth="1"/>
    <col min="22" max="22" width="29.7109375" style="9" customWidth="1"/>
    <col min="23" max="23" width="34.5703125" style="9" customWidth="1"/>
    <col min="24" max="24" width="31.7109375" style="9" customWidth="1"/>
    <col min="25" max="25" width="22.85546875" style="9" customWidth="1"/>
    <col min="26" max="26" width="19.28515625" style="9" customWidth="1"/>
    <col min="27" max="27" width="23.5703125" style="9" customWidth="1"/>
    <col min="28" max="28" width="23.28515625" style="9" customWidth="1"/>
    <col min="29" max="29" width="19.42578125" style="9" customWidth="1"/>
    <col min="30" max="30" width="17.5703125" style="9" bestFit="1" customWidth="1"/>
    <col min="31" max="31" width="23" style="9" customWidth="1"/>
    <col min="32" max="32" width="28.85546875" style="9" customWidth="1"/>
    <col min="33" max="33" width="15.85546875" style="9" bestFit="1" customWidth="1"/>
    <col min="34" max="34" width="21" style="9" customWidth="1"/>
    <col min="35" max="35" width="16" style="9" bestFit="1" customWidth="1"/>
    <col min="36" max="36" width="33.28515625" style="9" bestFit="1" customWidth="1"/>
    <col min="37" max="37" width="35.28515625" style="9" bestFit="1" customWidth="1"/>
    <col min="38" max="16384" width="9.140625" style="9"/>
  </cols>
  <sheetData>
    <row r="1" spans="1:37" s="13" customFormat="1" x14ac:dyDescent="0.25">
      <c r="A1" s="145" t="s">
        <v>133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row>
    <row r="2" spans="1:37" s="13" customFormat="1" ht="16.5" thickBot="1" x14ac:dyDescent="0.3">
      <c r="A2" s="146"/>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16.5" thickBot="1" x14ac:dyDescent="0.3">
      <c r="A3" s="24" t="s">
        <v>70</v>
      </c>
      <c r="B3" s="147"/>
      <c r="C3" s="147"/>
      <c r="D3" s="135" t="s">
        <v>121</v>
      </c>
      <c r="E3" s="151"/>
      <c r="F3" s="151"/>
      <c r="G3" s="152"/>
      <c r="H3" s="135" t="s">
        <v>135</v>
      </c>
      <c r="I3" s="136"/>
      <c r="J3" s="135" t="s">
        <v>137</v>
      </c>
      <c r="K3" s="139"/>
      <c r="L3" s="135" t="s">
        <v>85</v>
      </c>
      <c r="M3" s="143"/>
      <c r="N3" s="143"/>
      <c r="O3" s="144"/>
      <c r="P3" s="135" t="s">
        <v>143</v>
      </c>
      <c r="Q3" s="136"/>
      <c r="R3" s="135" t="s">
        <v>88</v>
      </c>
      <c r="S3" s="136"/>
      <c r="T3" s="136"/>
      <c r="U3" s="135" t="s">
        <v>114</v>
      </c>
      <c r="V3" s="139"/>
      <c r="W3" s="135" t="s">
        <v>105</v>
      </c>
      <c r="X3" s="136"/>
      <c r="Y3" s="136"/>
      <c r="Z3" s="136"/>
      <c r="AA3" s="139"/>
      <c r="AB3" s="135" t="s">
        <v>113</v>
      </c>
      <c r="AC3" s="143"/>
      <c r="AD3" s="136"/>
      <c r="AE3" s="136"/>
      <c r="AF3" s="136"/>
      <c r="AG3" s="136"/>
      <c r="AH3" s="136"/>
      <c r="AI3" s="136"/>
      <c r="AJ3" s="136"/>
      <c r="AK3" s="139"/>
    </row>
    <row r="4" spans="1:37" s="115" customFormat="1" ht="34.5" customHeight="1" thickBot="1" x14ac:dyDescent="0.3">
      <c r="A4" s="106"/>
      <c r="B4" s="148" t="s">
        <v>26</v>
      </c>
      <c r="C4" s="148"/>
      <c r="D4" s="149" t="s">
        <v>96</v>
      </c>
      <c r="E4" s="150"/>
      <c r="F4" s="149" t="s">
        <v>100</v>
      </c>
      <c r="G4" s="150"/>
      <c r="H4" s="107"/>
      <c r="I4" s="108"/>
      <c r="J4" s="109"/>
      <c r="K4" s="109"/>
      <c r="L4" s="110"/>
      <c r="M4" s="140" t="s">
        <v>142</v>
      </c>
      <c r="N4" s="141"/>
      <c r="O4" s="142"/>
      <c r="P4" s="111"/>
      <c r="Q4" s="111"/>
      <c r="R4" s="137"/>
      <c r="S4" s="138"/>
      <c r="T4" s="138"/>
      <c r="U4" s="112"/>
      <c r="V4" s="113"/>
      <c r="W4" s="116"/>
      <c r="X4" s="153" t="s">
        <v>144</v>
      </c>
      <c r="Y4" s="154"/>
      <c r="Z4" s="154"/>
      <c r="AA4" s="155"/>
      <c r="AB4" s="114"/>
      <c r="AC4" s="159" t="s">
        <v>153</v>
      </c>
      <c r="AD4" s="159"/>
      <c r="AE4" s="160"/>
      <c r="AF4" s="160"/>
      <c r="AG4" s="160"/>
      <c r="AH4" s="161"/>
      <c r="AI4" s="156" t="s">
        <v>154</v>
      </c>
      <c r="AJ4" s="157"/>
      <c r="AK4" s="158"/>
    </row>
    <row r="5" spans="1:37" x14ac:dyDescent="0.25">
      <c r="A5" s="25" t="s">
        <v>36</v>
      </c>
      <c r="B5" s="26" t="s">
        <v>115</v>
      </c>
      <c r="C5" s="27" t="s">
        <v>116</v>
      </c>
      <c r="D5" s="78" t="s">
        <v>117</v>
      </c>
      <c r="E5" s="78" t="s">
        <v>118</v>
      </c>
      <c r="F5" s="78" t="s">
        <v>119</v>
      </c>
      <c r="G5" s="78" t="s">
        <v>120</v>
      </c>
      <c r="H5" s="28" t="s">
        <v>99</v>
      </c>
      <c r="I5" s="63" t="s">
        <v>136</v>
      </c>
      <c r="J5" s="63" t="s">
        <v>86</v>
      </c>
      <c r="K5" s="64" t="s">
        <v>87</v>
      </c>
      <c r="L5" s="90" t="s">
        <v>138</v>
      </c>
      <c r="M5" s="71" t="s">
        <v>139</v>
      </c>
      <c r="N5" s="72" t="s">
        <v>140</v>
      </c>
      <c r="O5" s="72" t="s">
        <v>141</v>
      </c>
      <c r="P5" s="72" t="s">
        <v>89</v>
      </c>
      <c r="Q5" s="74" t="s">
        <v>90</v>
      </c>
      <c r="R5" s="73" t="s">
        <v>103</v>
      </c>
      <c r="S5" s="51" t="s">
        <v>104</v>
      </c>
      <c r="T5" s="51" t="s">
        <v>123</v>
      </c>
      <c r="U5" s="72" t="s">
        <v>106</v>
      </c>
      <c r="V5" s="72" t="s">
        <v>107</v>
      </c>
      <c r="W5" s="72" t="s">
        <v>108</v>
      </c>
      <c r="X5" s="72" t="s">
        <v>145</v>
      </c>
      <c r="Y5" s="85" t="s">
        <v>146</v>
      </c>
      <c r="Z5" s="85" t="s">
        <v>147</v>
      </c>
      <c r="AA5" s="85" t="s">
        <v>148</v>
      </c>
      <c r="AB5" s="85" t="s">
        <v>124</v>
      </c>
      <c r="AC5" s="85" t="s">
        <v>125</v>
      </c>
      <c r="AD5" s="85" t="s">
        <v>126</v>
      </c>
      <c r="AE5" s="85" t="s">
        <v>149</v>
      </c>
      <c r="AF5" s="85" t="s">
        <v>150</v>
      </c>
      <c r="AG5" s="85" t="s">
        <v>151</v>
      </c>
      <c r="AH5" s="85" t="s">
        <v>152</v>
      </c>
      <c r="AI5" s="85" t="s">
        <v>127</v>
      </c>
      <c r="AJ5" s="85" t="s">
        <v>128</v>
      </c>
      <c r="AK5" s="85" t="s">
        <v>155</v>
      </c>
    </row>
    <row r="6" spans="1:37" s="44" customFormat="1" ht="157.5" x14ac:dyDescent="0.25">
      <c r="A6" s="42"/>
      <c r="B6" s="43" t="s">
        <v>95</v>
      </c>
      <c r="C6" s="43" t="s">
        <v>27</v>
      </c>
      <c r="D6" s="43" t="s">
        <v>97</v>
      </c>
      <c r="E6" s="43" t="s">
        <v>98</v>
      </c>
      <c r="F6" s="43" t="s">
        <v>97</v>
      </c>
      <c r="G6" s="43" t="s">
        <v>98</v>
      </c>
      <c r="H6" s="83" t="s">
        <v>158</v>
      </c>
      <c r="I6" s="83" t="s">
        <v>159</v>
      </c>
      <c r="J6" s="84" t="s">
        <v>160</v>
      </c>
      <c r="K6" s="83" t="s">
        <v>157</v>
      </c>
      <c r="L6" s="83" t="s">
        <v>161</v>
      </c>
      <c r="M6" s="83" t="s">
        <v>162</v>
      </c>
      <c r="N6" s="83" t="s">
        <v>163</v>
      </c>
      <c r="O6" s="83" t="s">
        <v>164</v>
      </c>
      <c r="P6" s="84" t="s">
        <v>179</v>
      </c>
      <c r="Q6" s="84" t="s">
        <v>180</v>
      </c>
      <c r="R6" s="91" t="s">
        <v>165</v>
      </c>
      <c r="S6" s="91" t="s">
        <v>196</v>
      </c>
      <c r="T6" s="91" t="s">
        <v>195</v>
      </c>
      <c r="U6" s="87" t="s">
        <v>182</v>
      </c>
      <c r="V6" s="84" t="s">
        <v>183</v>
      </c>
      <c r="W6" s="87" t="s">
        <v>181</v>
      </c>
      <c r="X6" s="84" t="s">
        <v>167</v>
      </c>
      <c r="Y6" s="84" t="s">
        <v>166</v>
      </c>
      <c r="Z6" s="84" t="s">
        <v>168</v>
      </c>
      <c r="AA6" s="84" t="s">
        <v>169</v>
      </c>
      <c r="AB6" s="84" t="s">
        <v>156</v>
      </c>
      <c r="AC6" s="104" t="s">
        <v>170</v>
      </c>
      <c r="AD6" s="104" t="s">
        <v>171</v>
      </c>
      <c r="AE6" s="104" t="s">
        <v>172</v>
      </c>
      <c r="AF6" s="104" t="s">
        <v>173</v>
      </c>
      <c r="AG6" s="104" t="s">
        <v>174</v>
      </c>
      <c r="AH6" s="104" t="s">
        <v>175</v>
      </c>
      <c r="AI6" s="104" t="s">
        <v>176</v>
      </c>
      <c r="AJ6" s="104" t="s">
        <v>177</v>
      </c>
      <c r="AK6" s="104" t="s">
        <v>178</v>
      </c>
    </row>
    <row r="7" spans="1:37" x14ac:dyDescent="0.25">
      <c r="A7" s="21"/>
      <c r="B7" s="16"/>
      <c r="C7" s="16"/>
      <c r="D7" s="63" t="s">
        <v>101</v>
      </c>
      <c r="E7" s="63" t="s">
        <v>102</v>
      </c>
      <c r="F7" s="63" t="s">
        <v>101</v>
      </c>
      <c r="G7" s="63" t="s">
        <v>102</v>
      </c>
      <c r="H7" s="65"/>
      <c r="I7" s="16"/>
      <c r="J7" s="65"/>
      <c r="K7" s="16"/>
      <c r="L7" s="16"/>
      <c r="M7" s="16"/>
      <c r="N7" s="65"/>
      <c r="O7" s="65"/>
      <c r="P7" s="16"/>
      <c r="Q7" s="16"/>
      <c r="R7" s="16"/>
      <c r="S7" s="16"/>
      <c r="T7" s="16"/>
      <c r="U7" s="86"/>
      <c r="V7" s="86"/>
      <c r="W7" s="86"/>
      <c r="X7" s="86"/>
      <c r="Y7" s="86"/>
      <c r="Z7" s="86"/>
      <c r="AA7" s="86"/>
      <c r="AB7" s="86"/>
      <c r="AC7" s="86"/>
      <c r="AD7" s="86"/>
      <c r="AE7" s="86"/>
      <c r="AF7" s="86"/>
      <c r="AG7" s="86"/>
      <c r="AH7" s="86"/>
      <c r="AI7" s="86"/>
      <c r="AJ7" s="86"/>
      <c r="AK7" s="105"/>
    </row>
    <row r="8" spans="1:37" x14ac:dyDescent="0.25">
      <c r="A8" s="22" t="s">
        <v>12</v>
      </c>
      <c r="B8" s="12"/>
      <c r="D8" s="81"/>
      <c r="E8" s="82"/>
      <c r="F8" s="81"/>
      <c r="G8" s="82"/>
      <c r="H8" s="52"/>
      <c r="I8" s="52" t="b">
        <f>(IF(H8="Yes","",IF(H8="No","N/A",IF(H8="Not applicable","N/A"))))</f>
        <v>0</v>
      </c>
      <c r="J8" s="52"/>
      <c r="K8" s="52" t="b">
        <f>(IF(J8="Yes","",IF(J8="No","N/A",IF(J8="Not Applicable","N/A"))))</f>
        <v>0</v>
      </c>
      <c r="L8" s="52"/>
      <c r="M8" s="52" t="b">
        <f>(IF(L8="Yes","",IF(L8="No","N/A",IF(L8="Not Applicable","N/A"))))</f>
        <v>0</v>
      </c>
      <c r="N8" s="52" t="b">
        <f>(IF(L8="Yes","",IF(L8="No","N/A",IF(L8="Not Applicable","N/A"))))</f>
        <v>0</v>
      </c>
      <c r="O8" s="52" t="b">
        <f>(IF(L8="Yes","",IF(L8="No","N/A",IF(L8="Not Applicable","N/A"))))</f>
        <v>0</v>
      </c>
      <c r="Q8" s="52" t="b">
        <f>(IF(P8="Yes","",IF(P8="No","N/A")))</f>
        <v>0</v>
      </c>
      <c r="R8" s="52"/>
      <c r="S8" s="9"/>
      <c r="T8" s="52" t="b">
        <f>(IF(S8="Yes","",IF(S8="No","N/A")))</f>
        <v>0</v>
      </c>
      <c r="U8" s="52"/>
      <c r="V8" s="52" t="b">
        <f>(IF(U8="Yes","",IF(U8="No","N/A",IF(U8="Not applicable","N/A"))))</f>
        <v>0</v>
      </c>
      <c r="W8" s="52"/>
      <c r="X8" s="52" t="b">
        <f>(IF(W8="Yes","",IF(W8="No","N/A",IF(W8="Not Applicable","N/A"))))</f>
        <v>0</v>
      </c>
      <c r="Y8" s="52" t="b">
        <f>(IF(W8="Yes","",IF(W8="No","N/A",IF(W8="Not Applicable","N/A"))))</f>
        <v>0</v>
      </c>
      <c r="Z8" s="52" t="b">
        <f>(IF(W8="Yes","",IF(W8="No","N/A",IF(W8="Not Applicable","N/A"))))</f>
        <v>0</v>
      </c>
      <c r="AA8" s="52" t="b">
        <f>(IF(W8="Yes","",IF(W8="No","N/A",IF(W8="Not Applicable","N/A"))))</f>
        <v>0</v>
      </c>
      <c r="AB8" s="52"/>
      <c r="AC8" s="52" t="b">
        <f>(IF(AB8="Yes","",IF(AB8="No","N/A",IF(AB8="Not Applicable","N/A"))))</f>
        <v>0</v>
      </c>
      <c r="AD8" s="52" t="b">
        <f>(IF(AB8="Yes","",IF(AB8="No","N/A",IF(AB8="Not Applicable","N/A"))))</f>
        <v>0</v>
      </c>
      <c r="AE8" s="52" t="b">
        <f>(IF(AB8="Yes","",IF(AB8="No","N/A",IF(AB8="Not Applicable","N/A"))))</f>
        <v>0</v>
      </c>
      <c r="AF8" s="52" t="b">
        <f>(IF(AB8="Yes","",IF(AB8="No","N/A",IF(AB8="Not Applicable","N/A"))))</f>
        <v>0</v>
      </c>
      <c r="AG8" s="52" t="b">
        <f>(IF(AB8="Yes","",IF(AB8="No","N/A",IF(AB8="Not Applicable","N/A"))))</f>
        <v>0</v>
      </c>
      <c r="AH8" s="52" t="b">
        <f>(IF(AB8="Yes","",IF(AB8="No","N/A",IF(AB8="Not Applicable","N/A"))))</f>
        <v>0</v>
      </c>
      <c r="AI8" s="52" t="b">
        <f>(IF(AB8="Yes","",IF(AB8="No","N/A",IF(AB8="Not Applicable","N/A"))))</f>
        <v>0</v>
      </c>
      <c r="AJ8" s="52" t="b">
        <f>(IF(AB8="Yes","",IF(AB8="No","N/A",IF(AB8="Not Applicable","N/A"))))</f>
        <v>0</v>
      </c>
      <c r="AK8" s="52" t="b">
        <f>(IF(AB8="Yes","",IF(AB8="No","N/A",IF(AB8="Not Applicable","N/A"))))</f>
        <v>0</v>
      </c>
    </row>
    <row r="9" spans="1:37" x14ac:dyDescent="0.25">
      <c r="A9" s="22" t="s">
        <v>13</v>
      </c>
      <c r="B9" s="12"/>
      <c r="D9" s="81"/>
      <c r="E9" s="82"/>
      <c r="F9" s="81"/>
      <c r="G9" s="82"/>
      <c r="H9" s="52"/>
      <c r="I9" s="52" t="b">
        <f t="shared" ref="I9:I17" si="0">(IF(H9="Yes","",IF(H9="No","N/A",IF(H9="Not applicable","N/A"))))</f>
        <v>0</v>
      </c>
      <c r="J9" s="52"/>
      <c r="K9" s="52" t="b">
        <f>(IF(J9="Yes","",IF(J9="No","N/A",IF(J9="Not Applicable","N/A"))))</f>
        <v>0</v>
      </c>
      <c r="L9" s="52"/>
      <c r="M9" s="52" t="b">
        <f t="shared" ref="M9:M17" si="1">(IF(L9="Yes","",IF(L9="No","N/A",IF(L9="Not Applicable","N/A"))))</f>
        <v>0</v>
      </c>
      <c r="N9" s="52" t="b">
        <f t="shared" ref="N9:N17" si="2">(IF(L9="Yes","",IF(L9="No","N/A",IF(L9="Not Applicable","N/A"))))</f>
        <v>0</v>
      </c>
      <c r="O9" s="52" t="b">
        <f t="shared" ref="O9:O17" si="3">(IF(L9="Yes","",IF(L9="No","N/A",IF(L9="Not Applicable","N/A"))))</f>
        <v>0</v>
      </c>
      <c r="Q9" s="52" t="b">
        <f>(IF(P9="Yes","",IF(P9="No","N/A")))</f>
        <v>0</v>
      </c>
      <c r="R9" s="52"/>
      <c r="S9" s="9"/>
      <c r="T9" s="52" t="b">
        <f t="shared" ref="T9:T17" si="4">(IF(S9="Yes","",IF(S9="No","N/A")))</f>
        <v>0</v>
      </c>
      <c r="U9" s="52"/>
      <c r="V9" s="52" t="b">
        <f t="shared" ref="V9:V17" si="5">(IF(U9="Yes","",IF(U9="No","N/A",IF(U9="Not applicable","N/A"))))</f>
        <v>0</v>
      </c>
      <c r="W9" s="52"/>
      <c r="X9" s="52" t="b">
        <f t="shared" ref="X9:X17" si="6">(IF(W9="Yes","",IF(W9="No","N/A",IF(W9="Not Applicable","N/A"))))</f>
        <v>0</v>
      </c>
      <c r="Y9" s="52" t="b">
        <f t="shared" ref="Y9:Y17" si="7">(IF(W9="Yes","",IF(W9="No","N/A",IF(W9="Not Applicable","N/A"))))</f>
        <v>0</v>
      </c>
      <c r="Z9" s="52" t="b">
        <f t="shared" ref="Z9:Z17" si="8">(IF(W9="Yes","",IF(W9="No","N/A",IF(W9="Not Applicable","N/A"))))</f>
        <v>0</v>
      </c>
      <c r="AA9" s="52" t="b">
        <f t="shared" ref="AA9:AA17" si="9">(IF(W9="Yes","",IF(W9="No","N/A",IF(W9="Not Applicable","N/A"))))</f>
        <v>0</v>
      </c>
      <c r="AB9" s="52"/>
      <c r="AC9" s="52" t="b">
        <f>(IF(AB9="Yes","",IF(AB9="No","N/A",IF(AB9="Not Applicable","N/A"))))</f>
        <v>0</v>
      </c>
      <c r="AD9" s="52" t="b">
        <f t="shared" ref="AD9:AD17" si="10">(IF(AB9="Yes","",IF(AB9="No","N/A",IF(AB9="Not Applicable","N/A"))))</f>
        <v>0</v>
      </c>
      <c r="AE9" s="52" t="b">
        <f t="shared" ref="AE9:AE17" si="11">(IF(AB9="Yes","",IF(AB9="No","N/A",IF(AB9="Not Applicable","N/A"))))</f>
        <v>0</v>
      </c>
      <c r="AF9" s="52" t="b">
        <f t="shared" ref="AF9:AF17" si="12">(IF(AB9="Yes","",IF(AB9="No","N/A",IF(AB9="Not Applicable","N/A"))))</f>
        <v>0</v>
      </c>
      <c r="AG9" s="52" t="b">
        <f t="shared" ref="AG9:AG17" si="13">(IF(AB9="Yes","",IF(AB9="No","N/A",IF(AB9="Not Applicable","N/A"))))</f>
        <v>0</v>
      </c>
      <c r="AH9" s="52" t="b">
        <f t="shared" ref="AH9:AH17" si="14">(IF(AB9="Yes","",IF(AB9="No","N/A",IF(AB9="Not Applicable","N/A"))))</f>
        <v>0</v>
      </c>
      <c r="AI9" s="52" t="b">
        <f t="shared" ref="AI9:AI17" si="15">(IF(AB9="Yes","",IF(AB9="No","N/A",IF(AB9="Not Applicable","N/A"))))</f>
        <v>0</v>
      </c>
      <c r="AJ9" s="52" t="b">
        <f t="shared" ref="AJ9:AJ17" si="16">(IF(AB9="Yes","",IF(AB9="No","N/A",IF(AB9="Not Applicable","N/A"))))</f>
        <v>0</v>
      </c>
      <c r="AK9" s="52" t="b">
        <f t="shared" ref="AK9:AK17" si="17">(IF(AB9="Yes","",IF(AB9="No","N/A",IF(AB9="Not Applicable","N/A"))))</f>
        <v>0</v>
      </c>
    </row>
    <row r="10" spans="1:37" x14ac:dyDescent="0.25">
      <c r="A10" s="22" t="s">
        <v>14</v>
      </c>
      <c r="B10" s="12"/>
      <c r="D10" s="81"/>
      <c r="E10" s="82"/>
      <c r="F10" s="81"/>
      <c r="G10" s="82"/>
      <c r="H10" s="52"/>
      <c r="I10" s="52" t="b">
        <f t="shared" si="0"/>
        <v>0</v>
      </c>
      <c r="J10" s="52"/>
      <c r="K10" s="52" t="b">
        <f>(IF(J10="Yes","",IF(J10="No","N/A",IF(J10="Not Applicable","N/A"))))</f>
        <v>0</v>
      </c>
      <c r="L10" s="52"/>
      <c r="M10" s="52" t="b">
        <f t="shared" si="1"/>
        <v>0</v>
      </c>
      <c r="N10" s="52" t="b">
        <f>(IF(L10="Yes","",IF(L10="No","N/A",IF(L10="Not Applicable","N/A"))))</f>
        <v>0</v>
      </c>
      <c r="O10" s="52" t="b">
        <f t="shared" si="3"/>
        <v>0</v>
      </c>
      <c r="Q10" s="52" t="b">
        <f>(IF(P10="Yes","",IF(P10="No","N/A")))</f>
        <v>0</v>
      </c>
      <c r="R10" s="52"/>
      <c r="S10" s="9"/>
      <c r="T10" s="52" t="b">
        <f t="shared" si="4"/>
        <v>0</v>
      </c>
      <c r="U10" s="52"/>
      <c r="V10" s="52" t="b">
        <f t="shared" si="5"/>
        <v>0</v>
      </c>
      <c r="W10" s="52"/>
      <c r="X10" s="52" t="b">
        <f t="shared" si="6"/>
        <v>0</v>
      </c>
      <c r="Y10" s="52" t="b">
        <f t="shared" si="7"/>
        <v>0</v>
      </c>
      <c r="Z10" s="52" t="b">
        <f t="shared" si="8"/>
        <v>0</v>
      </c>
      <c r="AA10" s="52" t="b">
        <f t="shared" si="9"/>
        <v>0</v>
      </c>
      <c r="AB10" s="52"/>
      <c r="AC10" s="52" t="b">
        <f t="shared" ref="AC10:AC17" si="18">(IF(AB10="Yes","",IF(AB10="No","N/A",IF(AB10="Not Applicable","N/A"))))</f>
        <v>0</v>
      </c>
      <c r="AD10" s="52" t="b">
        <f t="shared" si="10"/>
        <v>0</v>
      </c>
      <c r="AE10" s="52" t="b">
        <f t="shared" si="11"/>
        <v>0</v>
      </c>
      <c r="AF10" s="52" t="b">
        <f t="shared" si="12"/>
        <v>0</v>
      </c>
      <c r="AG10" s="52" t="b">
        <f t="shared" si="13"/>
        <v>0</v>
      </c>
      <c r="AH10" s="52" t="b">
        <f t="shared" si="14"/>
        <v>0</v>
      </c>
      <c r="AI10" s="52" t="b">
        <f t="shared" si="15"/>
        <v>0</v>
      </c>
      <c r="AJ10" s="52" t="b">
        <f t="shared" si="16"/>
        <v>0</v>
      </c>
      <c r="AK10" s="52" t="b">
        <f t="shared" si="17"/>
        <v>0</v>
      </c>
    </row>
    <row r="11" spans="1:37" x14ac:dyDescent="0.25">
      <c r="A11" s="22" t="s">
        <v>15</v>
      </c>
      <c r="B11" s="12"/>
      <c r="D11" s="81"/>
      <c r="E11" s="82"/>
      <c r="F11" s="81"/>
      <c r="G11" s="82"/>
      <c r="H11" s="52"/>
      <c r="I11" s="52" t="b">
        <f>(IF(H11="Yes","",IF(H11="No","N/A",IF(H11="Not applicable","N/A"))))</f>
        <v>0</v>
      </c>
      <c r="J11" s="52"/>
      <c r="K11" s="52" t="b">
        <f t="shared" ref="K11:K17" si="19">(IF(J11="Yes","",IF(J11="No","N/A",IF(J11="Not Applicable","N/A"))))</f>
        <v>0</v>
      </c>
      <c r="L11" s="52"/>
      <c r="M11" s="52" t="b">
        <f t="shared" si="1"/>
        <v>0</v>
      </c>
      <c r="N11" s="52" t="b">
        <f t="shared" si="2"/>
        <v>0</v>
      </c>
      <c r="O11" s="52" t="b">
        <f t="shared" si="3"/>
        <v>0</v>
      </c>
      <c r="Q11" s="52" t="b">
        <f t="shared" ref="Q11:Q17" si="20">(IF(P11="Yes","",IF(P11="No","N/A")))</f>
        <v>0</v>
      </c>
      <c r="R11" s="52"/>
      <c r="S11" s="9"/>
      <c r="T11" s="52" t="b">
        <f t="shared" si="4"/>
        <v>0</v>
      </c>
      <c r="U11" s="52"/>
      <c r="V11" s="52" t="b">
        <f t="shared" si="5"/>
        <v>0</v>
      </c>
      <c r="W11" s="52"/>
      <c r="X11" s="52" t="b">
        <f t="shared" si="6"/>
        <v>0</v>
      </c>
      <c r="Y11" s="52" t="b">
        <f t="shared" si="7"/>
        <v>0</v>
      </c>
      <c r="Z11" s="52" t="b">
        <f t="shared" si="8"/>
        <v>0</v>
      </c>
      <c r="AA11" s="52" t="b">
        <f t="shared" si="9"/>
        <v>0</v>
      </c>
      <c r="AB11" s="52"/>
      <c r="AC11" s="52" t="b">
        <f t="shared" si="18"/>
        <v>0</v>
      </c>
      <c r="AD11" s="52" t="b">
        <f t="shared" si="10"/>
        <v>0</v>
      </c>
      <c r="AE11" s="52" t="b">
        <f t="shared" si="11"/>
        <v>0</v>
      </c>
      <c r="AF11" s="52" t="b">
        <f t="shared" si="12"/>
        <v>0</v>
      </c>
      <c r="AG11" s="52" t="b">
        <f t="shared" si="13"/>
        <v>0</v>
      </c>
      <c r="AH11" s="52" t="b">
        <f t="shared" si="14"/>
        <v>0</v>
      </c>
      <c r="AI11" s="52" t="b">
        <f t="shared" si="15"/>
        <v>0</v>
      </c>
      <c r="AJ11" s="52" t="b">
        <f>(IF(AB11="Yes","",IF(AB11="No","N/A",IF(AB11="Not Applicable","N/A"))))</f>
        <v>0</v>
      </c>
      <c r="AK11" s="52" t="b">
        <f t="shared" si="17"/>
        <v>0</v>
      </c>
    </row>
    <row r="12" spans="1:37" x14ac:dyDescent="0.25">
      <c r="A12" s="22" t="s">
        <v>16</v>
      </c>
      <c r="B12" s="12"/>
      <c r="D12" s="81"/>
      <c r="E12" s="82"/>
      <c r="F12" s="81"/>
      <c r="G12" s="82"/>
      <c r="H12" s="52"/>
      <c r="I12" s="52" t="b">
        <f t="shared" si="0"/>
        <v>0</v>
      </c>
      <c r="J12" s="52"/>
      <c r="K12" s="52" t="b">
        <f t="shared" si="19"/>
        <v>0</v>
      </c>
      <c r="L12" s="52"/>
      <c r="M12" s="52" t="b">
        <f t="shared" si="1"/>
        <v>0</v>
      </c>
      <c r="N12" s="52" t="b">
        <f t="shared" si="2"/>
        <v>0</v>
      </c>
      <c r="O12" s="52" t="b">
        <f t="shared" si="3"/>
        <v>0</v>
      </c>
      <c r="Q12" s="52" t="b">
        <f>(IF(P12="Yes","",IF(P12="No","N/A")))</f>
        <v>0</v>
      </c>
      <c r="R12" s="52"/>
      <c r="S12" s="9"/>
      <c r="T12" s="52" t="b">
        <f t="shared" si="4"/>
        <v>0</v>
      </c>
      <c r="U12" s="52"/>
      <c r="V12" s="52" t="b">
        <f t="shared" si="5"/>
        <v>0</v>
      </c>
      <c r="W12" s="52"/>
      <c r="X12" s="52" t="b">
        <f t="shared" si="6"/>
        <v>0</v>
      </c>
      <c r="Y12" s="52" t="b">
        <f t="shared" si="7"/>
        <v>0</v>
      </c>
      <c r="Z12" s="52" t="b">
        <f t="shared" si="8"/>
        <v>0</v>
      </c>
      <c r="AA12" s="52" t="b">
        <f t="shared" si="9"/>
        <v>0</v>
      </c>
      <c r="AB12" s="52"/>
      <c r="AC12" s="52" t="b">
        <f t="shared" si="18"/>
        <v>0</v>
      </c>
      <c r="AD12" s="52" t="b">
        <f t="shared" si="10"/>
        <v>0</v>
      </c>
      <c r="AE12" s="52" t="b">
        <f t="shared" si="11"/>
        <v>0</v>
      </c>
      <c r="AF12" s="52" t="b">
        <f t="shared" si="12"/>
        <v>0</v>
      </c>
      <c r="AG12" s="52" t="b">
        <f t="shared" si="13"/>
        <v>0</v>
      </c>
      <c r="AH12" s="52" t="b">
        <f t="shared" si="14"/>
        <v>0</v>
      </c>
      <c r="AI12" s="52" t="b">
        <f t="shared" si="15"/>
        <v>0</v>
      </c>
      <c r="AJ12" s="52" t="b">
        <f>(IF(AB12="Yes","",IF(AB12="No","N/A",IF(AB12="Not Applicable","N/A"))))</f>
        <v>0</v>
      </c>
      <c r="AK12" s="52" t="b">
        <f t="shared" si="17"/>
        <v>0</v>
      </c>
    </row>
    <row r="13" spans="1:37" x14ac:dyDescent="0.25">
      <c r="A13" s="22" t="s">
        <v>17</v>
      </c>
      <c r="B13" s="12"/>
      <c r="D13" s="81"/>
      <c r="E13" s="82"/>
      <c r="F13" s="81"/>
      <c r="G13" s="82"/>
      <c r="H13" s="52"/>
      <c r="I13" s="52" t="b">
        <f t="shared" si="0"/>
        <v>0</v>
      </c>
      <c r="J13" s="52"/>
      <c r="K13" s="52" t="b">
        <f t="shared" si="19"/>
        <v>0</v>
      </c>
      <c r="L13" s="52"/>
      <c r="M13" s="52" t="b">
        <f t="shared" si="1"/>
        <v>0</v>
      </c>
      <c r="N13" s="52" t="b">
        <f t="shared" si="2"/>
        <v>0</v>
      </c>
      <c r="O13" s="52" t="b">
        <f t="shared" si="3"/>
        <v>0</v>
      </c>
      <c r="Q13" s="52" t="b">
        <f t="shared" si="20"/>
        <v>0</v>
      </c>
      <c r="R13" s="52"/>
      <c r="S13" s="9"/>
      <c r="T13" s="52" t="b">
        <f t="shared" si="4"/>
        <v>0</v>
      </c>
      <c r="U13" s="52"/>
      <c r="V13" s="52" t="b">
        <f t="shared" si="5"/>
        <v>0</v>
      </c>
      <c r="W13" s="52"/>
      <c r="X13" s="52" t="b">
        <f t="shared" si="6"/>
        <v>0</v>
      </c>
      <c r="Y13" s="52" t="b">
        <f t="shared" si="7"/>
        <v>0</v>
      </c>
      <c r="Z13" s="52" t="b">
        <f t="shared" si="8"/>
        <v>0</v>
      </c>
      <c r="AA13" s="52" t="b">
        <f t="shared" si="9"/>
        <v>0</v>
      </c>
      <c r="AB13" s="52"/>
      <c r="AC13" s="52" t="b">
        <f t="shared" si="18"/>
        <v>0</v>
      </c>
      <c r="AD13" s="52" t="b">
        <f t="shared" si="10"/>
        <v>0</v>
      </c>
      <c r="AE13" s="52" t="b">
        <f t="shared" si="11"/>
        <v>0</v>
      </c>
      <c r="AF13" s="52" t="b">
        <f t="shared" si="12"/>
        <v>0</v>
      </c>
      <c r="AG13" s="52" t="b">
        <f t="shared" si="13"/>
        <v>0</v>
      </c>
      <c r="AH13" s="52" t="b">
        <f t="shared" si="14"/>
        <v>0</v>
      </c>
      <c r="AI13" s="52" t="b">
        <f t="shared" si="15"/>
        <v>0</v>
      </c>
      <c r="AJ13" s="52" t="b">
        <f t="shared" si="16"/>
        <v>0</v>
      </c>
      <c r="AK13" s="52" t="b">
        <f t="shared" si="17"/>
        <v>0</v>
      </c>
    </row>
    <row r="14" spans="1:37" x14ac:dyDescent="0.25">
      <c r="A14" s="22" t="s">
        <v>18</v>
      </c>
      <c r="B14" s="12"/>
      <c r="D14" s="81"/>
      <c r="E14" s="82"/>
      <c r="F14" s="81"/>
      <c r="G14" s="82"/>
      <c r="H14" s="52"/>
      <c r="I14" s="52" t="b">
        <f t="shared" si="0"/>
        <v>0</v>
      </c>
      <c r="J14" s="52"/>
      <c r="K14" s="52" t="b">
        <f t="shared" si="19"/>
        <v>0</v>
      </c>
      <c r="L14" s="52"/>
      <c r="M14" s="52" t="b">
        <f t="shared" si="1"/>
        <v>0</v>
      </c>
      <c r="N14" s="52" t="b">
        <f t="shared" si="2"/>
        <v>0</v>
      </c>
      <c r="O14" s="52" t="b">
        <f t="shared" si="3"/>
        <v>0</v>
      </c>
      <c r="Q14" s="52" t="b">
        <f t="shared" si="20"/>
        <v>0</v>
      </c>
      <c r="R14" s="52"/>
      <c r="S14" s="9"/>
      <c r="T14" s="52" t="b">
        <f t="shared" si="4"/>
        <v>0</v>
      </c>
      <c r="U14" s="52"/>
      <c r="V14" s="52" t="b">
        <f t="shared" si="5"/>
        <v>0</v>
      </c>
      <c r="W14" s="52"/>
      <c r="X14" s="52" t="b">
        <f t="shared" si="6"/>
        <v>0</v>
      </c>
      <c r="Y14" s="52" t="b">
        <f t="shared" si="7"/>
        <v>0</v>
      </c>
      <c r="Z14" s="52" t="b">
        <f t="shared" si="8"/>
        <v>0</v>
      </c>
      <c r="AA14" s="52" t="b">
        <f t="shared" si="9"/>
        <v>0</v>
      </c>
      <c r="AB14" s="52"/>
      <c r="AC14" s="52" t="b">
        <f t="shared" si="18"/>
        <v>0</v>
      </c>
      <c r="AD14" s="52" t="b">
        <f t="shared" si="10"/>
        <v>0</v>
      </c>
      <c r="AE14" s="52" t="b">
        <f t="shared" si="11"/>
        <v>0</v>
      </c>
      <c r="AF14" s="52" t="b">
        <f t="shared" si="12"/>
        <v>0</v>
      </c>
      <c r="AG14" s="52" t="b">
        <f t="shared" si="13"/>
        <v>0</v>
      </c>
      <c r="AH14" s="52" t="b">
        <f t="shared" si="14"/>
        <v>0</v>
      </c>
      <c r="AI14" s="52" t="b">
        <f t="shared" si="15"/>
        <v>0</v>
      </c>
      <c r="AJ14" s="52" t="b">
        <f t="shared" si="16"/>
        <v>0</v>
      </c>
      <c r="AK14" s="52" t="b">
        <f t="shared" si="17"/>
        <v>0</v>
      </c>
    </row>
    <row r="15" spans="1:37" x14ac:dyDescent="0.25">
      <c r="A15" s="22" t="s">
        <v>19</v>
      </c>
      <c r="B15" s="12"/>
      <c r="D15" s="81"/>
      <c r="E15" s="82"/>
      <c r="F15" s="81"/>
      <c r="G15" s="82"/>
      <c r="H15" s="52"/>
      <c r="I15" s="52" t="b">
        <f t="shared" si="0"/>
        <v>0</v>
      </c>
      <c r="J15" s="52"/>
      <c r="K15" s="52" t="b">
        <f t="shared" si="19"/>
        <v>0</v>
      </c>
      <c r="L15" s="52"/>
      <c r="M15" s="52" t="b">
        <f t="shared" si="1"/>
        <v>0</v>
      </c>
      <c r="N15" s="52" t="b">
        <f t="shared" si="2"/>
        <v>0</v>
      </c>
      <c r="O15" s="52" t="b">
        <f t="shared" si="3"/>
        <v>0</v>
      </c>
      <c r="Q15" s="52" t="b">
        <f t="shared" si="20"/>
        <v>0</v>
      </c>
      <c r="R15" s="52"/>
      <c r="S15" s="9"/>
      <c r="T15" s="52" t="b">
        <f t="shared" si="4"/>
        <v>0</v>
      </c>
      <c r="U15" s="52"/>
      <c r="V15" s="52" t="b">
        <f t="shared" si="5"/>
        <v>0</v>
      </c>
      <c r="W15" s="52"/>
      <c r="X15" s="52" t="b">
        <f t="shared" si="6"/>
        <v>0</v>
      </c>
      <c r="Y15" s="52" t="b">
        <f t="shared" si="7"/>
        <v>0</v>
      </c>
      <c r="Z15" s="52" t="b">
        <f t="shared" si="8"/>
        <v>0</v>
      </c>
      <c r="AA15" s="52" t="b">
        <f t="shared" si="9"/>
        <v>0</v>
      </c>
      <c r="AB15" s="52"/>
      <c r="AC15" s="52" t="b">
        <f t="shared" si="18"/>
        <v>0</v>
      </c>
      <c r="AD15" s="52" t="b">
        <f t="shared" si="10"/>
        <v>0</v>
      </c>
      <c r="AE15" s="52" t="b">
        <f t="shared" si="11"/>
        <v>0</v>
      </c>
      <c r="AF15" s="52" t="b">
        <f t="shared" si="12"/>
        <v>0</v>
      </c>
      <c r="AG15" s="52" t="b">
        <f t="shared" si="13"/>
        <v>0</v>
      </c>
      <c r="AH15" s="52" t="b">
        <f t="shared" si="14"/>
        <v>0</v>
      </c>
      <c r="AI15" s="52" t="b">
        <f t="shared" si="15"/>
        <v>0</v>
      </c>
      <c r="AJ15" s="52" t="b">
        <f t="shared" si="16"/>
        <v>0</v>
      </c>
      <c r="AK15" s="52" t="b">
        <f t="shared" si="17"/>
        <v>0</v>
      </c>
    </row>
    <row r="16" spans="1:37" x14ac:dyDescent="0.25">
      <c r="A16" s="22" t="s">
        <v>20</v>
      </c>
      <c r="B16" s="12"/>
      <c r="D16" s="81"/>
      <c r="E16" s="82"/>
      <c r="F16" s="81"/>
      <c r="G16" s="82"/>
      <c r="H16" s="52"/>
      <c r="I16" s="52" t="b">
        <f t="shared" si="0"/>
        <v>0</v>
      </c>
      <c r="J16" s="52"/>
      <c r="K16" s="52" t="b">
        <f t="shared" si="19"/>
        <v>0</v>
      </c>
      <c r="L16" s="52"/>
      <c r="M16" s="52" t="b">
        <f t="shared" si="1"/>
        <v>0</v>
      </c>
      <c r="N16" s="52" t="b">
        <f t="shared" si="2"/>
        <v>0</v>
      </c>
      <c r="O16" s="52" t="b">
        <f t="shared" si="3"/>
        <v>0</v>
      </c>
      <c r="Q16" s="52" t="b">
        <f t="shared" si="20"/>
        <v>0</v>
      </c>
      <c r="R16" s="52"/>
      <c r="S16" s="9"/>
      <c r="T16" s="52" t="b">
        <f t="shared" si="4"/>
        <v>0</v>
      </c>
      <c r="U16" s="52"/>
      <c r="V16" s="52" t="b">
        <f t="shared" si="5"/>
        <v>0</v>
      </c>
      <c r="W16" s="52"/>
      <c r="X16" s="52" t="b">
        <f t="shared" si="6"/>
        <v>0</v>
      </c>
      <c r="Y16" s="52" t="b">
        <f t="shared" si="7"/>
        <v>0</v>
      </c>
      <c r="Z16" s="52" t="b">
        <f t="shared" si="8"/>
        <v>0</v>
      </c>
      <c r="AA16" s="52" t="b">
        <f t="shared" si="9"/>
        <v>0</v>
      </c>
      <c r="AB16" s="52"/>
      <c r="AC16" s="52" t="b">
        <f t="shared" si="18"/>
        <v>0</v>
      </c>
      <c r="AD16" s="52" t="b">
        <f t="shared" si="10"/>
        <v>0</v>
      </c>
      <c r="AE16" s="52" t="b">
        <f t="shared" si="11"/>
        <v>0</v>
      </c>
      <c r="AF16" s="52" t="b">
        <f t="shared" si="12"/>
        <v>0</v>
      </c>
      <c r="AG16" s="52" t="b">
        <f t="shared" si="13"/>
        <v>0</v>
      </c>
      <c r="AH16" s="52" t="b">
        <f t="shared" si="14"/>
        <v>0</v>
      </c>
      <c r="AI16" s="52" t="b">
        <f t="shared" si="15"/>
        <v>0</v>
      </c>
      <c r="AJ16" s="52" t="b">
        <f t="shared" si="16"/>
        <v>0</v>
      </c>
      <c r="AK16" s="52" t="b">
        <f t="shared" si="17"/>
        <v>0</v>
      </c>
    </row>
    <row r="17" spans="1:37" ht="78.75" x14ac:dyDescent="0.25">
      <c r="A17" s="10" t="s">
        <v>129</v>
      </c>
      <c r="B17" s="12"/>
      <c r="D17" s="81"/>
      <c r="E17" s="82"/>
      <c r="F17" s="81"/>
      <c r="G17" s="82"/>
      <c r="H17" s="52"/>
      <c r="I17" s="52" t="b">
        <f t="shared" si="0"/>
        <v>0</v>
      </c>
      <c r="J17" s="52"/>
      <c r="K17" s="52" t="b">
        <f t="shared" si="19"/>
        <v>0</v>
      </c>
      <c r="L17" s="52"/>
      <c r="M17" s="52" t="b">
        <f t="shared" si="1"/>
        <v>0</v>
      </c>
      <c r="N17" s="52" t="b">
        <f t="shared" si="2"/>
        <v>0</v>
      </c>
      <c r="O17" s="52" t="b">
        <f t="shared" si="3"/>
        <v>0</v>
      </c>
      <c r="Q17" s="52" t="b">
        <f t="shared" si="20"/>
        <v>0</v>
      </c>
      <c r="R17" s="52"/>
      <c r="S17" s="9"/>
      <c r="T17" s="52" t="b">
        <f t="shared" si="4"/>
        <v>0</v>
      </c>
      <c r="U17" s="52"/>
      <c r="V17" s="52" t="b">
        <f t="shared" si="5"/>
        <v>0</v>
      </c>
      <c r="W17" s="52"/>
      <c r="X17" s="52" t="b">
        <f t="shared" si="6"/>
        <v>0</v>
      </c>
      <c r="Y17" s="52" t="b">
        <f t="shared" si="7"/>
        <v>0</v>
      </c>
      <c r="Z17" s="52" t="b">
        <f t="shared" si="8"/>
        <v>0</v>
      </c>
      <c r="AA17" s="52" t="b">
        <f t="shared" si="9"/>
        <v>0</v>
      </c>
      <c r="AB17" s="52"/>
      <c r="AC17" s="52" t="b">
        <f t="shared" si="18"/>
        <v>0</v>
      </c>
      <c r="AD17" s="52" t="b">
        <f t="shared" si="10"/>
        <v>0</v>
      </c>
      <c r="AE17" s="52" t="b">
        <f t="shared" si="11"/>
        <v>0</v>
      </c>
      <c r="AF17" s="52" t="b">
        <f t="shared" si="12"/>
        <v>0</v>
      </c>
      <c r="AG17" s="52" t="b">
        <f t="shared" si="13"/>
        <v>0</v>
      </c>
      <c r="AH17" s="52" t="b">
        <f t="shared" si="14"/>
        <v>0</v>
      </c>
      <c r="AI17" s="52" t="b">
        <f t="shared" si="15"/>
        <v>0</v>
      </c>
      <c r="AJ17" s="52" t="b">
        <f t="shared" si="16"/>
        <v>0</v>
      </c>
      <c r="AK17" s="52" t="b">
        <f t="shared" si="17"/>
        <v>0</v>
      </c>
    </row>
    <row r="18" spans="1:37" s="12" customFormat="1" x14ac:dyDescent="0.25">
      <c r="A18" s="29"/>
      <c r="M18" s="66"/>
      <c r="U18" s="66"/>
    </row>
    <row r="19" spans="1:37" s="38" customFormat="1" x14ac:dyDescent="0.25">
      <c r="A19" s="30" t="s">
        <v>21</v>
      </c>
      <c r="B19" s="37"/>
      <c r="C19" s="37"/>
      <c r="D19" s="37"/>
      <c r="E19" s="37"/>
      <c r="F19" s="37"/>
      <c r="G19" s="37"/>
      <c r="H19" s="62">
        <f t="shared" ref="H19:O19" si="21">COUNTIF(H8:H17,"Yes")</f>
        <v>0</v>
      </c>
      <c r="I19" s="62">
        <f t="shared" si="21"/>
        <v>0</v>
      </c>
      <c r="J19" s="45">
        <f t="shared" si="21"/>
        <v>0</v>
      </c>
      <c r="K19" s="45">
        <f t="shared" si="21"/>
        <v>0</v>
      </c>
      <c r="L19" s="45">
        <f t="shared" si="21"/>
        <v>0</v>
      </c>
      <c r="M19" s="45">
        <f t="shared" si="21"/>
        <v>0</v>
      </c>
      <c r="N19" s="45">
        <f t="shared" si="21"/>
        <v>0</v>
      </c>
      <c r="O19" s="45">
        <f t="shared" si="21"/>
        <v>0</v>
      </c>
      <c r="P19" s="37"/>
      <c r="Q19" s="45">
        <f>COUNTIF(Q8:Q17,"Yes")</f>
        <v>0</v>
      </c>
      <c r="R19" s="45">
        <f t="shared" ref="R19:W19" si="22">COUNTIF(R8:R17,"Yes")</f>
        <v>0</v>
      </c>
      <c r="S19" s="37"/>
      <c r="T19" s="45">
        <f t="shared" si="22"/>
        <v>0</v>
      </c>
      <c r="U19" s="62">
        <f t="shared" si="22"/>
        <v>0</v>
      </c>
      <c r="V19" s="62">
        <f t="shared" si="22"/>
        <v>0</v>
      </c>
      <c r="W19" s="62">
        <f t="shared" si="22"/>
        <v>0</v>
      </c>
      <c r="X19" s="62">
        <f t="shared" ref="X19:AE19" si="23">COUNTIF(X8:X17,"Yes")</f>
        <v>0</v>
      </c>
      <c r="Y19" s="62">
        <f>COUNTIF(Y8:Y17,"Yes")</f>
        <v>0</v>
      </c>
      <c r="Z19" s="62">
        <f>COUNTIF(Z8:Z17,"Yes")</f>
        <v>0</v>
      </c>
      <c r="AA19" s="62">
        <f>COUNTIF(AA8:AA17,"Yes")</f>
        <v>0</v>
      </c>
      <c r="AB19" s="62">
        <f t="shared" si="23"/>
        <v>0</v>
      </c>
      <c r="AC19" s="62">
        <f t="shared" si="23"/>
        <v>0</v>
      </c>
      <c r="AD19" s="62">
        <f t="shared" si="23"/>
        <v>0</v>
      </c>
      <c r="AE19" s="62">
        <f t="shared" si="23"/>
        <v>0</v>
      </c>
      <c r="AF19" s="62">
        <f t="shared" ref="AF19:AK19" si="24">COUNTIF(AF8:AF17,"Yes")</f>
        <v>0</v>
      </c>
      <c r="AG19" s="62">
        <f t="shared" si="24"/>
        <v>0</v>
      </c>
      <c r="AH19" s="62">
        <f t="shared" si="24"/>
        <v>0</v>
      </c>
      <c r="AI19" s="62">
        <f t="shared" si="24"/>
        <v>0</v>
      </c>
      <c r="AJ19" s="62">
        <f t="shared" si="24"/>
        <v>0</v>
      </c>
      <c r="AK19" s="62">
        <f t="shared" si="24"/>
        <v>0</v>
      </c>
    </row>
    <row r="20" spans="1:37" s="14" customFormat="1" x14ac:dyDescent="0.25">
      <c r="A20" s="32" t="s">
        <v>22</v>
      </c>
      <c r="B20" s="31"/>
      <c r="C20" s="31"/>
      <c r="D20" s="31"/>
      <c r="E20" s="31"/>
      <c r="F20" s="31"/>
      <c r="G20" s="31"/>
      <c r="H20" s="47" t="str">
        <f t="shared" ref="H20:O20" si="25">IF(ISERROR(H19/H23),"%",H19/H23*100)</f>
        <v>%</v>
      </c>
      <c r="I20" s="47" t="str">
        <f t="shared" si="25"/>
        <v>%</v>
      </c>
      <c r="J20" s="46" t="str">
        <f t="shared" si="25"/>
        <v>%</v>
      </c>
      <c r="K20" s="46" t="str">
        <f t="shared" si="25"/>
        <v>%</v>
      </c>
      <c r="L20" s="46" t="str">
        <f t="shared" si="25"/>
        <v>%</v>
      </c>
      <c r="M20" s="46" t="str">
        <f t="shared" si="25"/>
        <v>%</v>
      </c>
      <c r="N20" s="46" t="str">
        <f t="shared" si="25"/>
        <v>%</v>
      </c>
      <c r="O20" s="46" t="str">
        <f t="shared" si="25"/>
        <v>%</v>
      </c>
      <c r="P20" s="31"/>
      <c r="Q20" s="46" t="str">
        <f>IF(ISERROR(Q19/Q23),"%",Q19/Q23*100)</f>
        <v>%</v>
      </c>
      <c r="R20" s="46" t="str">
        <f>IF(ISERROR(R19/R23),"%",R19/R23*100)</f>
        <v>%</v>
      </c>
      <c r="S20" s="31"/>
      <c r="T20" s="46" t="str">
        <f>IF(ISERROR(T19/T23),"%",T19/T23*100)</f>
        <v>%</v>
      </c>
      <c r="U20" s="47" t="str">
        <f>IF(ISERROR(U19/U23),"%",U19/U23*100)</f>
        <v>%</v>
      </c>
      <c r="V20" s="47" t="str">
        <f>IF(ISERROR(V19/V23),"%",V19/V23*100)</f>
        <v>%</v>
      </c>
      <c r="W20" s="47" t="str">
        <f>IF(ISERROR(W19/W23),"%",W19/W23*100)</f>
        <v>%</v>
      </c>
      <c r="X20" s="47" t="str">
        <f t="shared" ref="X20:AE20" si="26">IF(ISERROR(X19/X23),"%",X19/X23*100)</f>
        <v>%</v>
      </c>
      <c r="Y20" s="47" t="str">
        <f>IF(ISERROR(Y19/Y23),"%",Y19/Y23*100)</f>
        <v>%</v>
      </c>
      <c r="Z20" s="47" t="str">
        <f>IF(ISERROR(Z19/Z23),"%",Z19/Z23*100)</f>
        <v>%</v>
      </c>
      <c r="AA20" s="47" t="str">
        <f>IF(ISERROR(AA19/AA23),"%",AA19/AA23*100)</f>
        <v>%</v>
      </c>
      <c r="AB20" s="47" t="str">
        <f t="shared" si="26"/>
        <v>%</v>
      </c>
      <c r="AC20" s="47" t="str">
        <f t="shared" si="26"/>
        <v>%</v>
      </c>
      <c r="AD20" s="47" t="str">
        <f t="shared" si="26"/>
        <v>%</v>
      </c>
      <c r="AE20" s="47" t="str">
        <f t="shared" si="26"/>
        <v>%</v>
      </c>
      <c r="AF20" s="47" t="str">
        <f t="shared" ref="AF20:AK20" si="27">IF(ISERROR(AF19/AF23),"%",AF19/AF23*100)</f>
        <v>%</v>
      </c>
      <c r="AG20" s="47" t="str">
        <f t="shared" si="27"/>
        <v>%</v>
      </c>
      <c r="AH20" s="47" t="str">
        <f t="shared" si="27"/>
        <v>%</v>
      </c>
      <c r="AI20" s="47" t="str">
        <f t="shared" si="27"/>
        <v>%</v>
      </c>
      <c r="AJ20" s="47" t="str">
        <f t="shared" si="27"/>
        <v>%</v>
      </c>
      <c r="AK20" s="47" t="str">
        <f t="shared" si="27"/>
        <v>%</v>
      </c>
    </row>
    <row r="21" spans="1:37" s="38" customFormat="1" x14ac:dyDescent="0.25">
      <c r="A21" s="30" t="s">
        <v>23</v>
      </c>
      <c r="B21" s="37"/>
      <c r="C21" s="37"/>
      <c r="D21" s="37"/>
      <c r="E21" s="37"/>
      <c r="F21" s="37"/>
      <c r="G21" s="37"/>
      <c r="H21" s="62">
        <f t="shared" ref="H21:O21" si="28">COUNTIF(H8:H17,"No")</f>
        <v>0</v>
      </c>
      <c r="I21" s="62">
        <f t="shared" si="28"/>
        <v>0</v>
      </c>
      <c r="J21" s="45">
        <f t="shared" si="28"/>
        <v>0</v>
      </c>
      <c r="K21" s="45">
        <f t="shared" si="28"/>
        <v>0</v>
      </c>
      <c r="L21" s="45">
        <f t="shared" si="28"/>
        <v>0</v>
      </c>
      <c r="M21" s="45">
        <f t="shared" si="28"/>
        <v>0</v>
      </c>
      <c r="N21" s="45">
        <f t="shared" si="28"/>
        <v>0</v>
      </c>
      <c r="O21" s="45">
        <f t="shared" si="28"/>
        <v>0</v>
      </c>
      <c r="P21" s="37"/>
      <c r="Q21" s="45">
        <f>COUNTIF(Q8:Q17,"No")</f>
        <v>0</v>
      </c>
      <c r="R21" s="45">
        <f t="shared" ref="R21:W21" si="29">COUNTIF(R8:R17,"No")</f>
        <v>0</v>
      </c>
      <c r="S21" s="37"/>
      <c r="T21" s="45">
        <f t="shared" si="29"/>
        <v>0</v>
      </c>
      <c r="U21" s="62">
        <f t="shared" si="29"/>
        <v>0</v>
      </c>
      <c r="V21" s="62">
        <f t="shared" si="29"/>
        <v>0</v>
      </c>
      <c r="W21" s="62">
        <f t="shared" si="29"/>
        <v>0</v>
      </c>
      <c r="X21" s="62">
        <f t="shared" ref="X21:AE21" si="30">COUNTIF(X8:X17,"No")</f>
        <v>0</v>
      </c>
      <c r="Y21" s="62">
        <f>COUNTIF(Y8:Y17,"No")</f>
        <v>0</v>
      </c>
      <c r="Z21" s="62">
        <f>COUNTIF(Z8:Z17,"No")</f>
        <v>0</v>
      </c>
      <c r="AA21" s="62">
        <f>COUNTIF(AA8:AA17,"No")</f>
        <v>0</v>
      </c>
      <c r="AB21" s="62">
        <f t="shared" si="30"/>
        <v>0</v>
      </c>
      <c r="AC21" s="62">
        <f t="shared" si="30"/>
        <v>0</v>
      </c>
      <c r="AD21" s="62">
        <f t="shared" si="30"/>
        <v>0</v>
      </c>
      <c r="AE21" s="62">
        <f t="shared" si="30"/>
        <v>0</v>
      </c>
      <c r="AF21" s="62">
        <f t="shared" ref="AF21:AK21" si="31">COUNTIF(AF8:AF17,"No")</f>
        <v>0</v>
      </c>
      <c r="AG21" s="62">
        <f t="shared" si="31"/>
        <v>0</v>
      </c>
      <c r="AH21" s="62">
        <f t="shared" si="31"/>
        <v>0</v>
      </c>
      <c r="AI21" s="62">
        <f t="shared" si="31"/>
        <v>0</v>
      </c>
      <c r="AJ21" s="62">
        <f t="shared" si="31"/>
        <v>0</v>
      </c>
      <c r="AK21" s="62">
        <f t="shared" si="31"/>
        <v>0</v>
      </c>
    </row>
    <row r="22" spans="1:37" s="14" customFormat="1" x14ac:dyDescent="0.25">
      <c r="A22" s="32" t="s">
        <v>24</v>
      </c>
      <c r="B22" s="31"/>
      <c r="C22" s="31"/>
      <c r="D22" s="31"/>
      <c r="E22" s="31"/>
      <c r="F22" s="31"/>
      <c r="G22" s="31"/>
      <c r="H22" s="47" t="str">
        <f t="shared" ref="H22:O22" si="32">IF(ISERROR(H21/H23),"%",H21/H23*100)</f>
        <v>%</v>
      </c>
      <c r="I22" s="47" t="str">
        <f t="shared" si="32"/>
        <v>%</v>
      </c>
      <c r="J22" s="46" t="str">
        <f t="shared" si="32"/>
        <v>%</v>
      </c>
      <c r="K22" s="46" t="str">
        <f t="shared" si="32"/>
        <v>%</v>
      </c>
      <c r="L22" s="46" t="str">
        <f t="shared" si="32"/>
        <v>%</v>
      </c>
      <c r="M22" s="46" t="str">
        <f t="shared" si="32"/>
        <v>%</v>
      </c>
      <c r="N22" s="46" t="str">
        <f t="shared" si="32"/>
        <v>%</v>
      </c>
      <c r="O22" s="46" t="str">
        <f t="shared" si="32"/>
        <v>%</v>
      </c>
      <c r="P22" s="31"/>
      <c r="Q22" s="46" t="str">
        <f>IF(ISERROR(Q21/Q23),"%",Q21/Q23*100)</f>
        <v>%</v>
      </c>
      <c r="R22" s="46" t="str">
        <f>IF(ISERROR(R21/R23),"%",R21/R23*100)</f>
        <v>%</v>
      </c>
      <c r="S22" s="31"/>
      <c r="T22" s="46" t="str">
        <f>IF(ISERROR(T21/T23),"%",T21/T23*100)</f>
        <v>%</v>
      </c>
      <c r="U22" s="47" t="str">
        <f>IF(ISERROR(U21/U23),"%",U21/U23*100)</f>
        <v>%</v>
      </c>
      <c r="V22" s="47" t="str">
        <f>IF(ISERROR(V21/V23),"%",V21/V23*100)</f>
        <v>%</v>
      </c>
      <c r="W22" s="47" t="str">
        <f>IF(ISERROR(W21/W23),"%",W21/W23*100)</f>
        <v>%</v>
      </c>
      <c r="X22" s="47" t="str">
        <f t="shared" ref="X22:AE22" si="33">IF(ISERROR(X21/X23),"%",X21/X23*100)</f>
        <v>%</v>
      </c>
      <c r="Y22" s="47" t="str">
        <f>IF(ISERROR(Y21/Y23),"%",Y21/Y23*100)</f>
        <v>%</v>
      </c>
      <c r="Z22" s="47" t="str">
        <f>IF(ISERROR(Z21/Z23),"%",Z21/Z23*100)</f>
        <v>%</v>
      </c>
      <c r="AA22" s="47" t="str">
        <f>IF(ISERROR(AA21/AA23),"%",AA21/AA23*100)</f>
        <v>%</v>
      </c>
      <c r="AB22" s="47" t="str">
        <f t="shared" si="33"/>
        <v>%</v>
      </c>
      <c r="AC22" s="47" t="str">
        <f t="shared" si="33"/>
        <v>%</v>
      </c>
      <c r="AD22" s="47" t="str">
        <f t="shared" si="33"/>
        <v>%</v>
      </c>
      <c r="AE22" s="47" t="str">
        <f t="shared" si="33"/>
        <v>%</v>
      </c>
      <c r="AF22" s="47" t="str">
        <f t="shared" ref="AF22:AK22" si="34">IF(ISERROR(AF21/AF23),"%",AF21/AF23*100)</f>
        <v>%</v>
      </c>
      <c r="AG22" s="47" t="str">
        <f t="shared" si="34"/>
        <v>%</v>
      </c>
      <c r="AH22" s="47" t="str">
        <f t="shared" si="34"/>
        <v>%</v>
      </c>
      <c r="AI22" s="47" t="str">
        <f t="shared" si="34"/>
        <v>%</v>
      </c>
      <c r="AJ22" s="47" t="str">
        <f t="shared" si="34"/>
        <v>%</v>
      </c>
      <c r="AK22" s="47" t="str">
        <f t="shared" si="34"/>
        <v>%</v>
      </c>
    </row>
    <row r="23" spans="1:37" s="38" customFormat="1" x14ac:dyDescent="0.25">
      <c r="A23" s="30" t="s">
        <v>25</v>
      </c>
      <c r="B23" s="37"/>
      <c r="C23" s="37"/>
      <c r="D23" s="37"/>
      <c r="E23" s="37"/>
      <c r="F23" s="37"/>
      <c r="G23" s="37"/>
      <c r="H23" s="62">
        <f t="shared" ref="H23:O23" si="35">SUM(H19+H21)</f>
        <v>0</v>
      </c>
      <c r="I23" s="62">
        <f t="shared" si="35"/>
        <v>0</v>
      </c>
      <c r="J23" s="45">
        <f t="shared" si="35"/>
        <v>0</v>
      </c>
      <c r="K23" s="45">
        <f t="shared" si="35"/>
        <v>0</v>
      </c>
      <c r="L23" s="45">
        <f t="shared" si="35"/>
        <v>0</v>
      </c>
      <c r="M23" s="45">
        <f t="shared" si="35"/>
        <v>0</v>
      </c>
      <c r="N23" s="45">
        <f t="shared" si="35"/>
        <v>0</v>
      </c>
      <c r="O23" s="45">
        <f t="shared" si="35"/>
        <v>0</v>
      </c>
      <c r="P23" s="37"/>
      <c r="Q23" s="45">
        <f>SUM(Q19+Q21)</f>
        <v>0</v>
      </c>
      <c r="R23" s="45">
        <f>SUM(R19+R21)</f>
        <v>0</v>
      </c>
      <c r="S23" s="37"/>
      <c r="T23" s="45">
        <f>SUM(T19+T21)</f>
        <v>0</v>
      </c>
      <c r="U23" s="62">
        <f>SUM(U19+U21)</f>
        <v>0</v>
      </c>
      <c r="V23" s="62">
        <f>SUM(V19+V21)</f>
        <v>0</v>
      </c>
      <c r="W23" s="62">
        <f>SUM(W19+W21)</f>
        <v>0</v>
      </c>
      <c r="X23" s="62">
        <f t="shared" ref="X23:AE23" si="36">SUM(X19+X21)</f>
        <v>0</v>
      </c>
      <c r="Y23" s="62">
        <f>SUM(Y19+Y21)</f>
        <v>0</v>
      </c>
      <c r="Z23" s="62">
        <f>SUM(Z19+Z21)</f>
        <v>0</v>
      </c>
      <c r="AA23" s="62">
        <f>SUM(AA19+AA21)</f>
        <v>0</v>
      </c>
      <c r="AB23" s="62">
        <f t="shared" si="36"/>
        <v>0</v>
      </c>
      <c r="AC23" s="62">
        <f t="shared" si="36"/>
        <v>0</v>
      </c>
      <c r="AD23" s="62">
        <f t="shared" si="36"/>
        <v>0</v>
      </c>
      <c r="AE23" s="62">
        <f t="shared" si="36"/>
        <v>0</v>
      </c>
      <c r="AF23" s="62">
        <f t="shared" ref="AF23:AK23" si="37">SUM(AF19+AF21)</f>
        <v>0</v>
      </c>
      <c r="AG23" s="62">
        <f t="shared" si="37"/>
        <v>0</v>
      </c>
      <c r="AH23" s="62">
        <f t="shared" si="37"/>
        <v>0</v>
      </c>
      <c r="AI23" s="62">
        <f t="shared" si="37"/>
        <v>0</v>
      </c>
      <c r="AJ23" s="62">
        <f t="shared" si="37"/>
        <v>0</v>
      </c>
      <c r="AK23" s="62">
        <f t="shared" si="37"/>
        <v>0</v>
      </c>
    </row>
    <row r="24" spans="1:37" s="13" customFormat="1" ht="31.5" x14ac:dyDescent="0.25">
      <c r="A24" s="32" t="s">
        <v>72</v>
      </c>
      <c r="B24" s="31"/>
      <c r="C24" s="31"/>
      <c r="D24" s="31"/>
      <c r="E24" s="31"/>
      <c r="F24" s="31"/>
      <c r="G24" s="31"/>
      <c r="H24" s="49">
        <f t="shared" ref="H24:O24" si="38">H28</f>
        <v>10</v>
      </c>
      <c r="I24" s="49">
        <f t="shared" si="38"/>
        <v>0</v>
      </c>
      <c r="J24" s="48">
        <f t="shared" si="38"/>
        <v>10</v>
      </c>
      <c r="K24" s="48">
        <f t="shared" si="38"/>
        <v>0</v>
      </c>
      <c r="L24" s="48">
        <f t="shared" si="38"/>
        <v>10</v>
      </c>
      <c r="M24" s="48">
        <f t="shared" si="38"/>
        <v>0</v>
      </c>
      <c r="N24" s="48">
        <f t="shared" si="38"/>
        <v>0</v>
      </c>
      <c r="O24" s="48">
        <f t="shared" si="38"/>
        <v>0</v>
      </c>
      <c r="P24" s="31"/>
      <c r="Q24" s="48">
        <f>Q28</f>
        <v>0</v>
      </c>
      <c r="R24" s="48">
        <f>R28</f>
        <v>10</v>
      </c>
      <c r="S24" s="31"/>
      <c r="T24" s="48">
        <f>T28</f>
        <v>0</v>
      </c>
      <c r="U24" s="49">
        <f>U28</f>
        <v>10</v>
      </c>
      <c r="V24" s="49">
        <f>V28</f>
        <v>0</v>
      </c>
      <c r="W24" s="49">
        <f>W28</f>
        <v>10</v>
      </c>
      <c r="X24" s="49">
        <f t="shared" ref="X24:AE24" si="39">X28</f>
        <v>0</v>
      </c>
      <c r="Y24" s="49">
        <f>Y28</f>
        <v>0</v>
      </c>
      <c r="Z24" s="49">
        <f>Z28</f>
        <v>0</v>
      </c>
      <c r="AA24" s="49">
        <f>AA28</f>
        <v>0</v>
      </c>
      <c r="AB24" s="49">
        <f t="shared" si="39"/>
        <v>10</v>
      </c>
      <c r="AC24" s="49">
        <f t="shared" si="39"/>
        <v>0</v>
      </c>
      <c r="AD24" s="49">
        <f t="shared" si="39"/>
        <v>0</v>
      </c>
      <c r="AE24" s="49">
        <f t="shared" si="39"/>
        <v>0</v>
      </c>
      <c r="AF24" s="49">
        <f t="shared" ref="AF24:AK24" si="40">AF28</f>
        <v>0</v>
      </c>
      <c r="AG24" s="49">
        <f t="shared" si="40"/>
        <v>0</v>
      </c>
      <c r="AH24" s="49">
        <f t="shared" si="40"/>
        <v>0</v>
      </c>
      <c r="AI24" s="49">
        <f t="shared" si="40"/>
        <v>0</v>
      </c>
      <c r="AJ24" s="49">
        <f t="shared" si="40"/>
        <v>0</v>
      </c>
      <c r="AK24" s="49">
        <f t="shared" si="40"/>
        <v>0</v>
      </c>
    </row>
    <row r="25" spans="1:37" s="48" customFormat="1" x14ac:dyDescent="0.25">
      <c r="A25" s="127" t="s">
        <v>30</v>
      </c>
      <c r="B25" s="126"/>
      <c r="C25" s="126"/>
      <c r="D25" s="126"/>
      <c r="E25" s="126"/>
      <c r="F25" s="126"/>
      <c r="G25" s="126"/>
      <c r="H25" s="49">
        <f t="shared" ref="H25:O25" si="41">COUNTIF(H8:H17,"N/A") + COUNTIF(H8:H17,"not applicable")</f>
        <v>0</v>
      </c>
      <c r="I25" s="125">
        <f t="shared" si="41"/>
        <v>0</v>
      </c>
      <c r="J25" s="125">
        <f t="shared" si="41"/>
        <v>0</v>
      </c>
      <c r="K25" s="48">
        <f t="shared" si="41"/>
        <v>0</v>
      </c>
      <c r="L25" s="125">
        <f t="shared" si="41"/>
        <v>0</v>
      </c>
      <c r="M25" s="125">
        <f t="shared" si="41"/>
        <v>0</v>
      </c>
      <c r="N25" s="125">
        <f t="shared" si="41"/>
        <v>0</v>
      </c>
      <c r="O25" s="125">
        <f t="shared" si="41"/>
        <v>0</v>
      </c>
      <c r="P25" s="126"/>
      <c r="Q25" s="48">
        <f>COUNTIF(Q8:Q17,"N/A") + COUNTIF(Q8:Q17,"not applicable")</f>
        <v>0</v>
      </c>
      <c r="R25" s="52">
        <f>COUNTIF(R8:R17,"N/A") + COUNTIF(R8:R17,"not applicable")</f>
        <v>0</v>
      </c>
      <c r="S25" s="126"/>
      <c r="T25" s="52">
        <f>COUNTIF(T8:T17,"N/A") + COUNTIF(T8:T17,"not applicable")</f>
        <v>0</v>
      </c>
      <c r="U25" s="49">
        <f>COUNTIF(U8:U17,"N/A") + COUNTIF(U8:U17,"not applicable")</f>
        <v>0</v>
      </c>
      <c r="V25" s="49">
        <f>COUNTIF(V8:V17,"N/A") + COUNTIF(V8:V17,"not applicable")</f>
        <v>0</v>
      </c>
      <c r="W25" s="49">
        <f>COUNTIF(W8:W17,"N/A") + COUNTIF(W8:W17,"not applicable")</f>
        <v>0</v>
      </c>
      <c r="X25" s="49">
        <f t="shared" ref="X25:AE25" si="42">COUNTIF(X8:X17,"N/A") + COUNTIF(X8:X17,"not applicable")</f>
        <v>0</v>
      </c>
      <c r="Y25" s="49">
        <f>COUNTIF(Y8:Y17,"N/A") + COUNTIF(Y8:Y17,"not applicable")</f>
        <v>0</v>
      </c>
      <c r="Z25" s="49">
        <f>COUNTIF(Z8:Z17,"N/A") + COUNTIF(Z8:Z17,"not applicable")</f>
        <v>0</v>
      </c>
      <c r="AA25" s="49">
        <f>COUNTIF(AA8:AA17,"N/A") + COUNTIF(AA8:AA17,"not applicable")</f>
        <v>0</v>
      </c>
      <c r="AB25" s="49">
        <f t="shared" si="42"/>
        <v>0</v>
      </c>
      <c r="AC25" s="49">
        <f t="shared" si="42"/>
        <v>0</v>
      </c>
      <c r="AD25" s="49">
        <f t="shared" si="42"/>
        <v>0</v>
      </c>
      <c r="AE25" s="49">
        <f t="shared" si="42"/>
        <v>0</v>
      </c>
      <c r="AF25" s="49">
        <f t="shared" ref="AF25:AK25" si="43">COUNTIF(AF8:AF17,"N/A") + COUNTIF(AF8:AF17,"not applicable")</f>
        <v>0</v>
      </c>
      <c r="AG25" s="49">
        <f t="shared" si="43"/>
        <v>0</v>
      </c>
      <c r="AH25" s="49">
        <f t="shared" si="43"/>
        <v>0</v>
      </c>
      <c r="AI25" s="49">
        <f t="shared" si="43"/>
        <v>0</v>
      </c>
      <c r="AJ25" s="49">
        <f t="shared" si="43"/>
        <v>0</v>
      </c>
      <c r="AK25" s="49">
        <f t="shared" si="43"/>
        <v>0</v>
      </c>
    </row>
    <row r="26" spans="1:37" s="38" customFormat="1" x14ac:dyDescent="0.25">
      <c r="A26" s="30" t="s">
        <v>35</v>
      </c>
      <c r="B26" s="37"/>
      <c r="C26" s="37"/>
      <c r="D26" s="37"/>
      <c r="E26" s="37"/>
      <c r="F26" s="37"/>
      <c r="G26" s="37"/>
      <c r="H26" s="62">
        <f t="shared" ref="H26:O26" si="44">H19+H21+H24+H25</f>
        <v>10</v>
      </c>
      <c r="I26" s="62">
        <f t="shared" si="44"/>
        <v>0</v>
      </c>
      <c r="J26" s="45">
        <f t="shared" si="44"/>
        <v>10</v>
      </c>
      <c r="K26" s="45">
        <f t="shared" si="44"/>
        <v>0</v>
      </c>
      <c r="L26" s="45">
        <f t="shared" si="44"/>
        <v>10</v>
      </c>
      <c r="M26" s="45">
        <f t="shared" si="44"/>
        <v>0</v>
      </c>
      <c r="N26" s="45">
        <f t="shared" si="44"/>
        <v>0</v>
      </c>
      <c r="O26" s="45">
        <f t="shared" si="44"/>
        <v>0</v>
      </c>
      <c r="P26" s="37"/>
      <c r="Q26" s="45">
        <f>Q19+Q21+Q24+Q25</f>
        <v>0</v>
      </c>
      <c r="R26" s="45">
        <f>R19+R21+R24+R25</f>
        <v>10</v>
      </c>
      <c r="S26" s="37"/>
      <c r="T26" s="45">
        <f>T19+T21+T24+T25</f>
        <v>0</v>
      </c>
      <c r="U26" s="62">
        <f>U19+U21+U24+U25</f>
        <v>10</v>
      </c>
      <c r="V26" s="62">
        <f>V19+V21+V24+V25</f>
        <v>0</v>
      </c>
      <c r="W26" s="62">
        <f>W19+W21+W24+W25</f>
        <v>10</v>
      </c>
      <c r="X26" s="62">
        <f t="shared" ref="X26:AE26" si="45">X19+X21+X24+X25</f>
        <v>0</v>
      </c>
      <c r="Y26" s="62">
        <f>Y19+Y21+Y24+Y25</f>
        <v>0</v>
      </c>
      <c r="Z26" s="62">
        <f>Z19+Z21+Z24+Z25</f>
        <v>0</v>
      </c>
      <c r="AA26" s="62">
        <f>AA19+AA21+AA24+AA25</f>
        <v>0</v>
      </c>
      <c r="AB26" s="62">
        <f t="shared" si="45"/>
        <v>10</v>
      </c>
      <c r="AC26" s="62">
        <f t="shared" si="45"/>
        <v>0</v>
      </c>
      <c r="AD26" s="62">
        <f t="shared" si="45"/>
        <v>0</v>
      </c>
      <c r="AE26" s="62">
        <f t="shared" si="45"/>
        <v>0</v>
      </c>
      <c r="AF26" s="62">
        <f t="shared" ref="AF26:AK26" si="46">AF19+AF21+AF24+AF25</f>
        <v>0</v>
      </c>
      <c r="AG26" s="62">
        <f t="shared" si="46"/>
        <v>0</v>
      </c>
      <c r="AH26" s="62">
        <f t="shared" si="46"/>
        <v>0</v>
      </c>
      <c r="AI26" s="62">
        <f t="shared" si="46"/>
        <v>0</v>
      </c>
      <c r="AJ26" s="62">
        <f t="shared" si="46"/>
        <v>0</v>
      </c>
      <c r="AK26" s="62">
        <f t="shared" si="46"/>
        <v>0</v>
      </c>
    </row>
    <row r="27" spans="1:37" s="184" customFormat="1" x14ac:dyDescent="0.25">
      <c r="B27" s="185"/>
      <c r="C27" s="185"/>
      <c r="D27" s="185"/>
      <c r="E27" s="185"/>
      <c r="F27" s="185"/>
      <c r="G27" s="185"/>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row>
    <row r="28" spans="1:37" s="184" customFormat="1" x14ac:dyDescent="0.25">
      <c r="A28" s="184" t="s">
        <v>73</v>
      </c>
      <c r="B28" s="185"/>
      <c r="C28" s="185"/>
      <c r="D28" s="185"/>
      <c r="E28" s="185"/>
      <c r="F28" s="185"/>
      <c r="G28" s="185"/>
      <c r="H28" s="186">
        <f t="shared" ref="H28:O28" si="47">COUNTIF(H8:H17,"")</f>
        <v>10</v>
      </c>
      <c r="I28" s="186">
        <f t="shared" si="47"/>
        <v>0</v>
      </c>
      <c r="J28" s="186">
        <f t="shared" si="47"/>
        <v>10</v>
      </c>
      <c r="K28" s="186">
        <f t="shared" si="47"/>
        <v>0</v>
      </c>
      <c r="L28" s="186">
        <f t="shared" si="47"/>
        <v>10</v>
      </c>
      <c r="M28" s="186">
        <f t="shared" si="47"/>
        <v>0</v>
      </c>
      <c r="N28" s="186">
        <f t="shared" si="47"/>
        <v>0</v>
      </c>
      <c r="O28" s="186">
        <f t="shared" si="47"/>
        <v>0</v>
      </c>
      <c r="P28" s="186"/>
      <c r="Q28" s="186">
        <f>COUNTIF(Q8:Q17,"")</f>
        <v>0</v>
      </c>
      <c r="R28" s="186">
        <f>COUNTIF(R8:R17,"")</f>
        <v>10</v>
      </c>
      <c r="S28" s="186"/>
      <c r="T28" s="186">
        <f>COUNTIF(T8:T17,"")</f>
        <v>0</v>
      </c>
      <c r="U28" s="186">
        <f>COUNTIF(U8:U17,"")</f>
        <v>10</v>
      </c>
      <c r="V28" s="186">
        <f>COUNTIF(V8:V17,"")</f>
        <v>0</v>
      </c>
      <c r="W28" s="186">
        <f>COUNTIF(W8:W17,"")</f>
        <v>10</v>
      </c>
      <c r="X28" s="186">
        <f t="shared" ref="X28:AE28" si="48">COUNTIF(X8:X17,"")</f>
        <v>0</v>
      </c>
      <c r="Y28" s="186">
        <f>COUNTIF(Y8:Y17,"")</f>
        <v>0</v>
      </c>
      <c r="Z28" s="186">
        <f>COUNTIF(Z8:Z17,"")</f>
        <v>0</v>
      </c>
      <c r="AA28" s="186">
        <f>COUNTIF(AA8:AA17,"")</f>
        <v>0</v>
      </c>
      <c r="AB28" s="186">
        <f t="shared" si="48"/>
        <v>10</v>
      </c>
      <c r="AC28" s="186">
        <f t="shared" si="48"/>
        <v>0</v>
      </c>
      <c r="AD28" s="186">
        <f t="shared" si="48"/>
        <v>0</v>
      </c>
      <c r="AE28" s="186">
        <f t="shared" si="48"/>
        <v>0</v>
      </c>
      <c r="AF28" s="186">
        <f t="shared" ref="AF28:AK28" si="49">COUNTIF(AF8:AF17,"")</f>
        <v>0</v>
      </c>
      <c r="AG28" s="186">
        <f t="shared" si="49"/>
        <v>0</v>
      </c>
      <c r="AH28" s="186">
        <f t="shared" si="49"/>
        <v>0</v>
      </c>
      <c r="AI28" s="186">
        <f t="shared" si="49"/>
        <v>0</v>
      </c>
      <c r="AJ28" s="186">
        <f t="shared" si="49"/>
        <v>0</v>
      </c>
      <c r="AK28" s="186">
        <f t="shared" si="49"/>
        <v>0</v>
      </c>
    </row>
    <row r="29" spans="1:37" s="185" customFormat="1" x14ac:dyDescent="0.25">
      <c r="A29" s="184" t="s">
        <v>91</v>
      </c>
      <c r="H29" s="185">
        <f>+H24</f>
        <v>10</v>
      </c>
      <c r="I29" s="185">
        <f>+I24</f>
        <v>0</v>
      </c>
      <c r="J29" s="185">
        <f t="shared" ref="J29:U29" si="50">+J24</f>
        <v>10</v>
      </c>
      <c r="K29" s="185">
        <f t="shared" si="50"/>
        <v>0</v>
      </c>
      <c r="L29" s="185">
        <f t="shared" si="50"/>
        <v>10</v>
      </c>
      <c r="M29" s="185">
        <f>+M24</f>
        <v>0</v>
      </c>
      <c r="N29" s="185">
        <f t="shared" si="50"/>
        <v>0</v>
      </c>
      <c r="O29" s="185">
        <f>+O24</f>
        <v>0</v>
      </c>
      <c r="Q29" s="185">
        <f t="shared" si="50"/>
        <v>0</v>
      </c>
      <c r="R29" s="185">
        <f t="shared" si="50"/>
        <v>10</v>
      </c>
      <c r="T29" s="185">
        <f>+T24</f>
        <v>0</v>
      </c>
      <c r="U29" s="185">
        <f t="shared" si="50"/>
        <v>10</v>
      </c>
      <c r="V29" s="185">
        <f t="shared" ref="V29:AE29" si="51">+V24</f>
        <v>0</v>
      </c>
      <c r="W29" s="185">
        <f>+W24</f>
        <v>10</v>
      </c>
      <c r="X29" s="185">
        <f t="shared" si="51"/>
        <v>0</v>
      </c>
      <c r="Y29" s="185">
        <f>+Y24</f>
        <v>0</v>
      </c>
      <c r="Z29" s="185">
        <f>+Z24</f>
        <v>0</v>
      </c>
      <c r="AA29" s="185">
        <f>+AA24</f>
        <v>0</v>
      </c>
      <c r="AB29" s="185">
        <f t="shared" si="51"/>
        <v>10</v>
      </c>
      <c r="AC29" s="185">
        <f t="shared" si="51"/>
        <v>0</v>
      </c>
      <c r="AD29" s="185">
        <f t="shared" si="51"/>
        <v>0</v>
      </c>
      <c r="AE29" s="185">
        <f t="shared" si="51"/>
        <v>0</v>
      </c>
      <c r="AF29" s="185">
        <f t="shared" ref="AF29:AK29" si="52">+AF24</f>
        <v>0</v>
      </c>
      <c r="AG29" s="185">
        <f t="shared" si="52"/>
        <v>0</v>
      </c>
      <c r="AH29" s="185">
        <f t="shared" si="52"/>
        <v>0</v>
      </c>
      <c r="AI29" s="185">
        <f t="shared" si="52"/>
        <v>0</v>
      </c>
      <c r="AJ29" s="185">
        <f t="shared" si="52"/>
        <v>0</v>
      </c>
      <c r="AK29" s="185">
        <f t="shared" si="52"/>
        <v>0</v>
      </c>
    </row>
    <row r="30" spans="1:37" s="187" customFormat="1" ht="31.5" x14ac:dyDescent="0.25">
      <c r="A30" s="187" t="s">
        <v>48</v>
      </c>
      <c r="B30" s="185"/>
      <c r="C30" s="185"/>
      <c r="D30" s="185"/>
      <c r="E30" s="185"/>
      <c r="F30" s="185"/>
      <c r="G30" s="185"/>
      <c r="H30" s="188" t="str">
        <f>IF(H24=H26,"No data",IF(H25=H26,"N/A",IF(H24+H25=H26,"N/A",H20)))</f>
        <v>No data</v>
      </c>
      <c r="I30" s="188" t="str">
        <f>IF(I24=I26,"No data",IF(I25=I26,"N/A",IF(I24+I25=I26,"N/A",I20)))</f>
        <v>No data</v>
      </c>
      <c r="J30" s="188" t="str">
        <f>IF(J24=J26,"No data",IF(J25=J26,"Not applicable",IF(J24+J25=J26,"Not applicable",J20)))</f>
        <v>No data</v>
      </c>
      <c r="K30" s="188" t="str">
        <f>IF(K24=K26,"No data",IF(K25=K26,"N/A",IF(K24+K25=K26,"N/A",K20)))</f>
        <v>No data</v>
      </c>
      <c r="L30" s="188" t="str">
        <f>IF(L24=L26,"No data",IF(L25=L26,"N/A",IF(L24+L25=L26,"N/A",L20)))</f>
        <v>No data</v>
      </c>
      <c r="M30" s="188" t="str">
        <f>IF(M24=M26,"No data",IF(M25=M26,"N/A",IF(M24+M25=M26,"N/A",M20)))</f>
        <v>No data</v>
      </c>
      <c r="N30" s="188" t="str">
        <f>IF(N24=N26,"No data",IF(N25=N26,"N/A)",IF(N24+N25=N26,"N/A",N20)))</f>
        <v>No data</v>
      </c>
      <c r="O30" s="188" t="str">
        <f>IF(O24=O26,"No data",IF(O25=O26,"N/A)",IF(O24+O25=O26,"N/A",O20)))</f>
        <v>No data</v>
      </c>
      <c r="P30" s="188"/>
      <c r="Q30" s="188" t="str">
        <f>IF(Q24=Q26,"No data",IF(Q25=Q26,"N/A",IF(Q24+Q25=Q26,"N/A",Q20)))</f>
        <v>No data</v>
      </c>
      <c r="R30" s="188" t="str">
        <f>IF(R24=R26,"No data",IF(R25=R26,"N/A",IF(R24+R25=R26,"N/A",R20)))</f>
        <v>No data</v>
      </c>
      <c r="S30" s="188"/>
      <c r="T30" s="188" t="str">
        <f>IF(T24=T26,"No data",IF(T25=T26,"N/A",IF(T24+T25=T26,"N/A",T20)))</f>
        <v>No data</v>
      </c>
      <c r="U30" s="188" t="str">
        <f>IF(U24=U26,"No data",IF(U25=U26,"N/A",IF(U24+U25=U26,"N/A",U20)))</f>
        <v>No data</v>
      </c>
      <c r="V30" s="188" t="str">
        <f>IF(V24=V26,"No data",IF(V25=V26,"N/A",IF(V25=V26,"not applicable",IF(V24+V25=V26,"N/A",V20))))</f>
        <v>No data</v>
      </c>
      <c r="W30" s="188" t="str">
        <f>IF(W24=W26,"No data",IF(W25=W26,"N/A",IF(W25=W26,"not applicable",IF(W24+W25=W26,"N/A",W20))))</f>
        <v>No data</v>
      </c>
      <c r="X30" s="188" t="str">
        <f t="shared" ref="X30:AE30" si="53">IF(X24=X26,"No data",IF(X25=X26,"N/A",IF(X25=X26,"not applicable",IF(X24+X25=X26,"N/A",X20))))</f>
        <v>No data</v>
      </c>
      <c r="Y30" s="188" t="str">
        <f>IF(Y24=Y26,"No data",IF(Y25=Y26,"N/A",IF(Y25=Y26,"not applicable",IF(Y24+Y25=Y26,"N/A",Y20))))</f>
        <v>No data</v>
      </c>
      <c r="Z30" s="188" t="str">
        <f>IF(Z24=Z26,"No data",IF(Z25=Z26,"N/A",IF(Z25=Z26,"not applicable",IF(Z24+Z25=Z26,"N/A",Z20))))</f>
        <v>No data</v>
      </c>
      <c r="AA30" s="188" t="str">
        <f>IF(AA24=AA26,"No data",IF(AA25=AA26,"N/A",IF(AA25=AA26,"not applicable",IF(AA24+AA25=AA26,"N/A",AA20))))</f>
        <v>No data</v>
      </c>
      <c r="AB30" s="188" t="str">
        <f t="shared" si="53"/>
        <v>No data</v>
      </c>
      <c r="AC30" s="188" t="str">
        <f t="shared" si="53"/>
        <v>No data</v>
      </c>
      <c r="AD30" s="188" t="str">
        <f t="shared" si="53"/>
        <v>No data</v>
      </c>
      <c r="AE30" s="188" t="str">
        <f t="shared" si="53"/>
        <v>No data</v>
      </c>
      <c r="AF30" s="188" t="str">
        <f t="shared" ref="AF30:AK30" si="54">IF(AF24=AF26,"No data",IF(AF25=AF26,"N/A",IF(AF25=AF26,"not applicable",IF(AF24+AF25=AF26,"N/A",AF20))))</f>
        <v>No data</v>
      </c>
      <c r="AG30" s="188" t="str">
        <f t="shared" si="54"/>
        <v>No data</v>
      </c>
      <c r="AH30" s="188" t="str">
        <f t="shared" si="54"/>
        <v>No data</v>
      </c>
      <c r="AI30" s="188" t="str">
        <f t="shared" si="54"/>
        <v>No data</v>
      </c>
      <c r="AJ30" s="188" t="str">
        <f t="shared" si="54"/>
        <v>No data</v>
      </c>
      <c r="AK30" s="188" t="str">
        <f t="shared" si="54"/>
        <v>No data</v>
      </c>
    </row>
    <row r="31" spans="1:37" x14ac:dyDescent="0.25">
      <c r="A31" s="34"/>
    </row>
    <row r="32" spans="1:37" x14ac:dyDescent="0.25">
      <c r="A32" s="34"/>
      <c r="M32" s="33"/>
    </row>
    <row r="33" spans="1:21" x14ac:dyDescent="0.25">
      <c r="A33" s="34"/>
      <c r="M33" s="33"/>
    </row>
    <row r="34" spans="1:21" s="35" customFormat="1" x14ac:dyDescent="0.25">
      <c r="A34" s="11"/>
      <c r="M34" s="79"/>
      <c r="S34" s="80"/>
      <c r="T34" s="80"/>
      <c r="U34" s="79"/>
    </row>
    <row r="35" spans="1:21" s="35" customFormat="1" x14ac:dyDescent="0.25">
      <c r="A35" s="11"/>
      <c r="M35" s="79"/>
      <c r="S35" s="80"/>
      <c r="T35" s="80"/>
      <c r="U35" s="79"/>
    </row>
    <row r="36" spans="1:21" s="35" customFormat="1" x14ac:dyDescent="0.25">
      <c r="A36" s="11"/>
      <c r="M36" s="79"/>
      <c r="S36" s="80"/>
      <c r="T36" s="80"/>
      <c r="U36" s="79"/>
    </row>
    <row r="37" spans="1:21" s="35" customFormat="1" x14ac:dyDescent="0.25">
      <c r="A37" s="11"/>
      <c r="M37" s="79"/>
      <c r="S37" s="80"/>
      <c r="T37" s="80"/>
      <c r="U37" s="79"/>
    </row>
    <row r="38" spans="1:21" s="35" customFormat="1" x14ac:dyDescent="0.25">
      <c r="A38" s="11"/>
      <c r="M38" s="79"/>
      <c r="S38" s="80"/>
      <c r="T38" s="80"/>
      <c r="U38" s="79"/>
    </row>
    <row r="39" spans="1:21" s="35" customFormat="1" x14ac:dyDescent="0.25">
      <c r="A39" s="11"/>
      <c r="M39" s="79"/>
      <c r="S39" s="80"/>
      <c r="T39" s="80"/>
      <c r="U39" s="79"/>
    </row>
    <row r="40" spans="1:21" x14ac:dyDescent="0.25">
      <c r="A40" s="34"/>
      <c r="M40" s="33"/>
    </row>
    <row r="41" spans="1:21" x14ac:dyDescent="0.25">
      <c r="A41" s="34"/>
      <c r="M41" s="33"/>
    </row>
    <row r="42" spans="1:21" x14ac:dyDescent="0.25">
      <c r="A42" s="34"/>
      <c r="M42" s="33"/>
    </row>
    <row r="43" spans="1:21" x14ac:dyDescent="0.25">
      <c r="A43" s="34"/>
    </row>
    <row r="44" spans="1:21" x14ac:dyDescent="0.25">
      <c r="A44" s="34"/>
    </row>
    <row r="45" spans="1:21" x14ac:dyDescent="0.25">
      <c r="A45" s="34"/>
    </row>
    <row r="46" spans="1:21" x14ac:dyDescent="0.25">
      <c r="A46" s="34"/>
    </row>
    <row r="47" spans="1:21" x14ac:dyDescent="0.25">
      <c r="A47" s="34"/>
    </row>
  </sheetData>
  <mergeCells count="19">
    <mergeCell ref="AB3:AK3"/>
    <mergeCell ref="X4:AA4"/>
    <mergeCell ref="AI4:AK4"/>
    <mergeCell ref="W3:AA3"/>
    <mergeCell ref="AC4:AH4"/>
    <mergeCell ref="A1:A2"/>
    <mergeCell ref="B3:C3"/>
    <mergeCell ref="B4:C4"/>
    <mergeCell ref="F4:G4"/>
    <mergeCell ref="D4:E4"/>
    <mergeCell ref="D3:G3"/>
    <mergeCell ref="H3:I3"/>
    <mergeCell ref="R4:T4"/>
    <mergeCell ref="U3:V3"/>
    <mergeCell ref="P3:Q3"/>
    <mergeCell ref="J3:K3"/>
    <mergeCell ref="M4:O4"/>
    <mergeCell ref="L3:O3"/>
    <mergeCell ref="R3:T3"/>
  </mergeCells>
  <conditionalFormatting sqref="M18 R18">
    <cfRule type="containsText" dxfId="23" priority="66" operator="containsText" text="no">
      <formula>NOT(ISERROR(SEARCH("no",M18)))</formula>
    </cfRule>
  </conditionalFormatting>
  <conditionalFormatting sqref="R10:R17 AB8:AB17 H9 K11:O17 L10:M10 L8:L9 O10 Q13:Q17">
    <cfRule type="expression" dxfId="22" priority="50">
      <formula>(H8:H17="No")</formula>
    </cfRule>
  </conditionalFormatting>
  <conditionalFormatting sqref="J8:J17">
    <cfRule type="expression" dxfId="21" priority="49">
      <formula>(J8:J17="No")</formula>
    </cfRule>
  </conditionalFormatting>
  <conditionalFormatting sqref="U8:V17">
    <cfRule type="expression" dxfId="20" priority="44">
      <formula>(U8:U17="No")</formula>
    </cfRule>
  </conditionalFormatting>
  <conditionalFormatting sqref="R8:R9 H8">
    <cfRule type="expression" dxfId="19" priority="68">
      <formula>(H8:H18="No")</formula>
    </cfRule>
  </conditionalFormatting>
  <conditionalFormatting sqref="I9:I10 I13:I17">
    <cfRule type="expression" dxfId="18" priority="70">
      <formula>(I9:I20="No")</formula>
    </cfRule>
  </conditionalFormatting>
  <conditionalFormatting sqref="W8:W17">
    <cfRule type="expression" dxfId="17" priority="20">
      <formula>(W8:W17="No")</formula>
    </cfRule>
  </conditionalFormatting>
  <conditionalFormatting sqref="AD9 AC10:AD17">
    <cfRule type="expression" dxfId="16" priority="19">
      <formula>(AC9:AC19="No")</formula>
    </cfRule>
  </conditionalFormatting>
  <conditionalFormatting sqref="H10:H17">
    <cfRule type="expression" dxfId="15" priority="72">
      <formula>(H10:H18="No")</formula>
    </cfRule>
  </conditionalFormatting>
  <conditionalFormatting sqref="K8:K10">
    <cfRule type="expression" dxfId="14" priority="17">
      <formula>(K8:K17="No")</formula>
    </cfRule>
  </conditionalFormatting>
  <conditionalFormatting sqref="I8">
    <cfRule type="expression" dxfId="13" priority="16">
      <formula>(I8:I19="No")</formula>
    </cfRule>
  </conditionalFormatting>
  <conditionalFormatting sqref="M8:M9">
    <cfRule type="expression" dxfId="12" priority="15">
      <formula>(M8:M17="No")</formula>
    </cfRule>
  </conditionalFormatting>
  <conditionalFormatting sqref="N8:N10">
    <cfRule type="expression" dxfId="11" priority="13">
      <formula>(N8:N17="No")</formula>
    </cfRule>
  </conditionalFormatting>
  <conditionalFormatting sqref="O8:O9">
    <cfRule type="expression" dxfId="10" priority="11">
      <formula>(O8:O17="No")</formula>
    </cfRule>
  </conditionalFormatting>
  <conditionalFormatting sqref="Q8:Q12">
    <cfRule type="expression" dxfId="9" priority="8">
      <formula>(Q8:Q17="No")</formula>
    </cfRule>
  </conditionalFormatting>
  <conditionalFormatting sqref="T8:T17">
    <cfRule type="expression" dxfId="8" priority="6">
      <formula>(T8:T17="No")</formula>
    </cfRule>
  </conditionalFormatting>
  <conditionalFormatting sqref="X8:AA17">
    <cfRule type="expression" dxfId="7" priority="4">
      <formula>(X8:X17="No")</formula>
    </cfRule>
  </conditionalFormatting>
  <conditionalFormatting sqref="AC8:AD8 AC9">
    <cfRule type="expression" dxfId="6" priority="3">
      <formula>(AC8:AC18="No")</formula>
    </cfRule>
  </conditionalFormatting>
  <conditionalFormatting sqref="AE8:AK17">
    <cfRule type="expression" dxfId="5" priority="2">
      <formula>(AE8:AE18="No")</formula>
    </cfRule>
  </conditionalFormatting>
  <conditionalFormatting sqref="I11:I12">
    <cfRule type="expression" dxfId="4" priority="1">
      <formula>(I11:I22="No")</formula>
    </cfRule>
  </conditionalFormatting>
  <dataValidations count="3">
    <dataValidation type="list" allowBlank="1" showInputMessage="1" showErrorMessage="1" sqref="S8:U17 X8:AA17 AK8 L8:Q17 AC8:AI17 AK9:AK17 J8:J17 I8:I10 I13:I17 I11:I12" xr:uid="{00000000-0002-0000-0200-000000000000}">
      <formula1>Answer3</formula1>
    </dataValidation>
    <dataValidation type="time" allowBlank="1" showInputMessage="1" showErrorMessage="1" sqref="D8:D17 F8:F17" xr:uid="{AEF2F5AE-FA8F-475E-A6D6-882198758218}">
      <formula1>0</formula1>
      <formula2>0.999305555555556</formula2>
    </dataValidation>
    <dataValidation type="date" allowBlank="1" showInputMessage="1" showErrorMessage="1" sqref="E8:E17 G8:G17" xr:uid="{A62D4AA3-B8D7-442D-A6CA-764A6D5B31F0}">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answer_sheet!$E$2:$E$4</xm:f>
          </x14:formula1>
          <xm:sqref>H8:H17 R8:R17 V8:W17 K8:K17 AB8:AB17 AJ9:AJ10 AJ13:AJ17 AJ11:AJ12 AJ8</xm:sqref>
        </x14:dataValidation>
        <x14:dataValidation type="list" allowBlank="1" showInputMessage="1" showErrorMessage="1" xr:uid="{00000000-0002-0000-0200-000001000000}">
          <x14:formula1>
            <xm:f>answer_sheet!$A$2:$A$4</xm:f>
          </x14:formula1>
          <xm:sqref>C8:C17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W26"/>
  <sheetViews>
    <sheetView showGridLines="0" zoomScale="90" zoomScaleNormal="90" workbookViewId="0">
      <selection activeCell="P21" sqref="P21"/>
    </sheetView>
  </sheetViews>
  <sheetFormatPr defaultRowHeight="15" x14ac:dyDescent="0.25"/>
  <cols>
    <col min="7" max="7" width="9.5703125" bestFit="1" customWidth="1"/>
    <col min="9" max="9" width="9.7109375" customWidth="1"/>
    <col min="10" max="10" width="8.42578125" customWidth="1"/>
    <col min="11" max="11" width="8.85546875" customWidth="1"/>
    <col min="12" max="12" width="9.85546875" customWidth="1"/>
    <col min="13" max="13" width="8.42578125" customWidth="1"/>
    <col min="14" max="14" width="11.7109375" customWidth="1"/>
    <col min="15" max="15" width="1.7109375" customWidth="1"/>
  </cols>
  <sheetData>
    <row r="2" spans="7:23" ht="15" customHeight="1" x14ac:dyDescent="0.25">
      <c r="G2" s="165" t="s">
        <v>42</v>
      </c>
      <c r="H2" s="166"/>
      <c r="I2" s="166"/>
      <c r="J2" s="166"/>
      <c r="K2" s="166"/>
      <c r="L2" s="166"/>
      <c r="M2" s="166"/>
      <c r="N2" s="167"/>
    </row>
    <row r="3" spans="7:23" ht="17.25" customHeight="1" x14ac:dyDescent="0.25">
      <c r="G3" s="93">
        <v>1</v>
      </c>
      <c r="H3" s="93">
        <v>2</v>
      </c>
      <c r="I3" s="93">
        <v>3</v>
      </c>
      <c r="J3" s="93">
        <v>4</v>
      </c>
      <c r="K3" s="93">
        <v>5</v>
      </c>
      <c r="L3" s="93">
        <v>7</v>
      </c>
      <c r="M3" s="93">
        <v>8</v>
      </c>
      <c r="N3" s="93">
        <v>11</v>
      </c>
      <c r="P3" s="168" t="s">
        <v>84</v>
      </c>
      <c r="Q3" s="169"/>
      <c r="R3" s="170"/>
      <c r="S3" s="162" t="s">
        <v>38</v>
      </c>
    </row>
    <row r="4" spans="7:23" x14ac:dyDescent="0.25">
      <c r="G4" s="4" t="s">
        <v>99</v>
      </c>
      <c r="H4" s="4" t="s">
        <v>86</v>
      </c>
      <c r="I4" s="4" t="s">
        <v>138</v>
      </c>
      <c r="J4" s="4" t="s">
        <v>90</v>
      </c>
      <c r="K4" s="4" t="s">
        <v>103</v>
      </c>
      <c r="L4" s="4" t="s">
        <v>106</v>
      </c>
      <c r="M4" s="4" t="s">
        <v>108</v>
      </c>
      <c r="N4" s="4" t="s">
        <v>124</v>
      </c>
      <c r="P4" s="171"/>
      <c r="Q4" s="172"/>
      <c r="R4" s="173"/>
      <c r="S4" s="163"/>
    </row>
    <row r="5" spans="7:23" x14ac:dyDescent="0.25">
      <c r="G5" s="4" t="s">
        <v>136</v>
      </c>
      <c r="H5" s="4" t="s">
        <v>87</v>
      </c>
      <c r="I5" s="4" t="s">
        <v>139</v>
      </c>
      <c r="K5" s="4" t="s">
        <v>123</v>
      </c>
      <c r="L5" s="4" t="s">
        <v>107</v>
      </c>
      <c r="M5" s="4" t="s">
        <v>145</v>
      </c>
      <c r="N5" s="4" t="s">
        <v>125</v>
      </c>
      <c r="P5" s="171"/>
      <c r="Q5" s="172"/>
      <c r="R5" s="173"/>
      <c r="S5" s="163"/>
    </row>
    <row r="6" spans="7:23" x14ac:dyDescent="0.25">
      <c r="I6" s="4" t="s">
        <v>140</v>
      </c>
      <c r="M6" s="4" t="s">
        <v>146</v>
      </c>
      <c r="N6" s="4" t="s">
        <v>126</v>
      </c>
      <c r="P6" s="171"/>
      <c r="Q6" s="172"/>
      <c r="R6" s="173"/>
      <c r="S6" s="163"/>
    </row>
    <row r="7" spans="7:23" x14ac:dyDescent="0.25">
      <c r="I7" s="4" t="s">
        <v>141</v>
      </c>
      <c r="M7" s="4" t="s">
        <v>147</v>
      </c>
      <c r="N7" s="4" t="s">
        <v>149</v>
      </c>
      <c r="P7" s="174"/>
      <c r="Q7" s="175"/>
      <c r="R7" s="176"/>
      <c r="S7" s="164"/>
    </row>
    <row r="8" spans="7:23" x14ac:dyDescent="0.25">
      <c r="M8" s="4" t="s">
        <v>148</v>
      </c>
      <c r="N8" s="4" t="s">
        <v>150</v>
      </c>
      <c r="P8" s="177" t="s">
        <v>39</v>
      </c>
      <c r="Q8" s="178"/>
      <c r="R8" s="179"/>
      <c r="S8" s="6">
        <v>100</v>
      </c>
    </row>
    <row r="9" spans="7:23" x14ac:dyDescent="0.25">
      <c r="G9" s="3"/>
      <c r="I9" s="3"/>
      <c r="N9" s="4" t="s">
        <v>151</v>
      </c>
      <c r="P9" s="180" t="s">
        <v>40</v>
      </c>
      <c r="Q9" s="181"/>
      <c r="R9" s="182"/>
      <c r="S9" s="7" t="s">
        <v>44</v>
      </c>
    </row>
    <row r="10" spans="7:23" x14ac:dyDescent="0.25">
      <c r="G10" s="59"/>
      <c r="H10" s="59"/>
      <c r="I10" s="59"/>
      <c r="K10" s="56"/>
      <c r="N10" s="4" t="s">
        <v>152</v>
      </c>
      <c r="P10" s="183" t="s">
        <v>43</v>
      </c>
      <c r="Q10" s="181"/>
      <c r="R10" s="182"/>
      <c r="S10" s="8" t="s">
        <v>45</v>
      </c>
    </row>
    <row r="11" spans="7:23" x14ac:dyDescent="0.25">
      <c r="H11" s="3"/>
      <c r="I11" s="3"/>
      <c r="K11" s="3"/>
      <c r="L11" s="3"/>
      <c r="N11" s="4" t="s">
        <v>127</v>
      </c>
      <c r="O11" s="54"/>
      <c r="P11" s="55"/>
    </row>
    <row r="12" spans="7:23" ht="15" customHeight="1" x14ac:dyDescent="0.25">
      <c r="N12" s="4" t="s">
        <v>128</v>
      </c>
      <c r="O12" s="54"/>
      <c r="P12" s="55"/>
    </row>
    <row r="13" spans="7:23" x14ac:dyDescent="0.25">
      <c r="N13" s="4" t="s">
        <v>155</v>
      </c>
      <c r="O13" s="54"/>
      <c r="P13" s="55"/>
    </row>
    <row r="15" spans="7:23" x14ac:dyDescent="0.25">
      <c r="G15" s="165" t="s">
        <v>37</v>
      </c>
      <c r="H15" s="166"/>
      <c r="I15" s="166"/>
      <c r="J15" s="166"/>
      <c r="K15" s="166"/>
      <c r="L15" s="166"/>
      <c r="M15" s="166"/>
      <c r="N15" s="167"/>
      <c r="P15" s="165" t="s">
        <v>41</v>
      </c>
      <c r="Q15" s="166"/>
      <c r="R15" s="166"/>
      <c r="S15" s="166"/>
      <c r="T15" s="166"/>
      <c r="U15" s="166"/>
      <c r="V15" s="166"/>
      <c r="W15" s="167"/>
    </row>
    <row r="16" spans="7:23" x14ac:dyDescent="0.25">
      <c r="G16" s="93">
        <v>1</v>
      </c>
      <c r="H16" s="93">
        <v>2</v>
      </c>
      <c r="I16" s="93">
        <v>3</v>
      </c>
      <c r="J16" s="93">
        <v>4</v>
      </c>
      <c r="K16" s="93">
        <v>5</v>
      </c>
      <c r="L16" s="93">
        <v>7</v>
      </c>
      <c r="M16" s="93">
        <v>8</v>
      </c>
      <c r="N16" s="93">
        <v>11</v>
      </c>
      <c r="P16" s="93">
        <v>1</v>
      </c>
      <c r="Q16" s="93">
        <v>2</v>
      </c>
      <c r="R16" s="93">
        <v>3</v>
      </c>
      <c r="S16" s="93">
        <v>4</v>
      </c>
      <c r="T16" s="93">
        <v>5</v>
      </c>
      <c r="U16" s="93">
        <v>7</v>
      </c>
      <c r="V16" s="93">
        <v>8</v>
      </c>
      <c r="W16" s="93">
        <v>11</v>
      </c>
    </row>
    <row r="17" spans="4:23" ht="15" customHeight="1" x14ac:dyDescent="0.25">
      <c r="G17" s="57" t="str">
        <f>+'Audit Tool'!H30</f>
        <v>No data</v>
      </c>
      <c r="H17" s="57" t="str">
        <f>+'Audit Tool'!J30</f>
        <v>No data</v>
      </c>
      <c r="I17" s="57" t="str">
        <f>+'Audit Tool'!L30</f>
        <v>No data</v>
      </c>
      <c r="J17" s="57" t="str">
        <f>+'Audit Tool'!Q30</f>
        <v>No data</v>
      </c>
      <c r="K17" s="57" t="str">
        <f>+'Audit Tool'!R30</f>
        <v>No data</v>
      </c>
      <c r="L17" s="57" t="str">
        <f>+'Audit Tool'!U30</f>
        <v>No data</v>
      </c>
      <c r="M17" s="57" t="str">
        <f>+'Audit Tool'!W30</f>
        <v>No data</v>
      </c>
      <c r="N17" s="57" t="str">
        <f>+'Audit Tool'!AB30</f>
        <v>No data</v>
      </c>
      <c r="P17" s="128" t="str">
        <f>IF(G17="No data", "No data", IF(G17="NA","NA",IF(G17="%","%", SUM(G17:G18)/COUNT(G17:G18))))</f>
        <v>No data</v>
      </c>
      <c r="Q17" s="128" t="str">
        <f>IF(H17="No data", "No data", IF(H17="NA","NA",IF(H17="%","%", SUM(H17:H18)/COUNT(H17:H18))))</f>
        <v>No data</v>
      </c>
      <c r="R17" s="128" t="str">
        <f>IF(I17="No data", "No data", IF(I17="NA","NA",IF(I17="%","%", SUM(I17:I20)/COUNT(I17:I20))))</f>
        <v>No data</v>
      </c>
      <c r="S17" s="128" t="str">
        <f>IF(J17="No data", "No data", IF(J17="NA","NA",IF(J17="%","%", SUM(J17:J17)/COUNT(J17:J17))))</f>
        <v>No data</v>
      </c>
      <c r="T17" s="128" t="str">
        <f>IF(K17="No data", "No data", IF(K17="NA","NA",IF(K17="%","%", SUM(K17:K18)/COUNT(K17:K18))))</f>
        <v>No data</v>
      </c>
      <c r="U17" s="128" t="str">
        <f>IF(L17="No data", "No data", IF(L17="NA","NA",IF(L17="%","%", SUM(L17:L18)/COUNT(L17:L18))))</f>
        <v>No data</v>
      </c>
      <c r="V17" s="128" t="str">
        <f>IF(M17="No data", "No data", IF(M17="NA","NA",IF(M17="%","%", SUM(M17:M21)/COUNT(M17:M21))))</f>
        <v>No data</v>
      </c>
      <c r="W17" s="128" t="str">
        <f>IF(N17="No data", "No data", IF(N17="NA","NA",IF(N17="%","%", SUM(N17:N26)/COUNT(N17:N26))))</f>
        <v>No data</v>
      </c>
    </row>
    <row r="18" spans="4:23" x14ac:dyDescent="0.25">
      <c r="G18" s="57" t="str">
        <f>+'Audit Tool'!I30</f>
        <v>No data</v>
      </c>
      <c r="H18" s="57" t="str">
        <f>+'Audit Tool'!K30</f>
        <v>No data</v>
      </c>
      <c r="I18" s="57" t="str">
        <f>+'Audit Tool'!M30</f>
        <v>No data</v>
      </c>
      <c r="K18" s="57" t="str">
        <f>+'Audit Tool'!T30</f>
        <v>No data</v>
      </c>
      <c r="L18" s="57" t="str">
        <f>+'Audit Tool'!V30</f>
        <v>No data</v>
      </c>
      <c r="M18" s="57" t="str">
        <f>+'Audit Tool'!X30</f>
        <v>No data</v>
      </c>
      <c r="N18" s="57" t="str">
        <f>+'Audit Tool'!AC30</f>
        <v>No data</v>
      </c>
    </row>
    <row r="19" spans="4:23" x14ac:dyDescent="0.25">
      <c r="I19" s="57" t="str">
        <f>+'Audit Tool'!N30</f>
        <v>No data</v>
      </c>
      <c r="M19" s="57" t="str">
        <f>+'Audit Tool'!Y30</f>
        <v>No data</v>
      </c>
      <c r="N19" s="57" t="str">
        <f>+'Audit Tool'!AD30</f>
        <v>No data</v>
      </c>
    </row>
    <row r="20" spans="4:23" x14ac:dyDescent="0.25">
      <c r="I20" s="57" t="str">
        <f>+'Audit Tool'!O30</f>
        <v>No data</v>
      </c>
      <c r="M20" s="57" t="str">
        <f>+'Audit Tool'!Z30</f>
        <v>No data</v>
      </c>
      <c r="N20" s="57" t="str">
        <f>+'Audit Tool'!AE30</f>
        <v>No data</v>
      </c>
    </row>
    <row r="21" spans="4:23" x14ac:dyDescent="0.25">
      <c r="M21" s="57" t="str">
        <f>+'Audit Tool'!AA30</f>
        <v>No data</v>
      </c>
      <c r="N21" s="57" t="str">
        <f>+'Audit Tool'!AF30</f>
        <v>No data</v>
      </c>
    </row>
    <row r="22" spans="4:23" x14ac:dyDescent="0.25">
      <c r="G22" s="3"/>
      <c r="I22" s="3"/>
      <c r="N22" s="57" t="str">
        <f>+'Audit Tool'!AG30</f>
        <v>No data</v>
      </c>
    </row>
    <row r="23" spans="4:23" x14ac:dyDescent="0.25">
      <c r="D23" s="95"/>
      <c r="N23" s="57" t="str">
        <f>+'Audit Tool'!AH30</f>
        <v>No data</v>
      </c>
    </row>
    <row r="24" spans="4:23" x14ac:dyDescent="0.25">
      <c r="N24" s="57" t="str">
        <f>+'Audit Tool'!AI30</f>
        <v>No data</v>
      </c>
    </row>
    <row r="25" spans="4:23" x14ac:dyDescent="0.25">
      <c r="N25" s="57" t="str">
        <f>+'Audit Tool'!AJ30</f>
        <v>No data</v>
      </c>
    </row>
    <row r="26" spans="4:23" x14ac:dyDescent="0.25">
      <c r="N26" s="57" t="str">
        <f>+'Audit Tool'!AK30</f>
        <v>No data</v>
      </c>
    </row>
  </sheetData>
  <mergeCells count="8">
    <mergeCell ref="S3:S7"/>
    <mergeCell ref="G2:N2"/>
    <mergeCell ref="G15:N15"/>
    <mergeCell ref="P15:W15"/>
    <mergeCell ref="P3:R7"/>
    <mergeCell ref="P8:R8"/>
    <mergeCell ref="P9:R9"/>
    <mergeCell ref="P10:R10"/>
  </mergeCells>
  <conditionalFormatting sqref="P17:W17">
    <cfRule type="cellIs" dxfId="3" priority="2" operator="between">
      <formula>50</formula>
      <formula>99</formula>
    </cfRule>
    <cfRule type="cellIs" dxfId="2" priority="3" operator="between">
      <formula>50</formula>
      <formula>99</formula>
    </cfRule>
    <cfRule type="cellIs" dxfId="1" priority="4" operator="equal">
      <formula>100</formula>
    </cfRule>
  </conditionalFormatting>
  <conditionalFormatting sqref="P17:W17">
    <cfRule type="cellIs" dxfId="0" priority="1"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1"/>
  <sheetViews>
    <sheetView zoomScaleNormal="100" workbookViewId="0">
      <selection activeCell="A11" sqref="A11"/>
    </sheetView>
  </sheetViews>
  <sheetFormatPr defaultColWidth="9.140625" defaultRowHeight="15" x14ac:dyDescent="0.25"/>
  <cols>
    <col min="1" max="1" width="26.7109375" style="5" customWidth="1"/>
    <col min="2" max="2" width="149.28515625" style="2" customWidth="1"/>
    <col min="3" max="16384" width="9.140625" style="2"/>
  </cols>
  <sheetData>
    <row r="1" spans="1:2" ht="18.75" x14ac:dyDescent="0.25">
      <c r="A1" s="88" t="s">
        <v>6</v>
      </c>
      <c r="B1" s="118"/>
    </row>
    <row r="2" spans="1:2" s="5" customFormat="1" ht="31.5" x14ac:dyDescent="0.25">
      <c r="A2" s="58"/>
      <c r="B2" s="58" t="s">
        <v>184</v>
      </c>
    </row>
    <row r="3" spans="1:2" s="5" customFormat="1" ht="31.5" x14ac:dyDescent="0.25">
      <c r="A3" s="36" t="s">
        <v>71</v>
      </c>
      <c r="B3" s="36" t="s">
        <v>74</v>
      </c>
    </row>
    <row r="4" spans="1:2" x14ac:dyDescent="0.25">
      <c r="A4" s="89">
        <v>1</v>
      </c>
      <c r="B4" s="117" t="s">
        <v>191</v>
      </c>
    </row>
    <row r="5" spans="1:2" ht="30" x14ac:dyDescent="0.25">
      <c r="A5" s="89">
        <v>2</v>
      </c>
      <c r="B5" s="117" t="s">
        <v>192</v>
      </c>
    </row>
    <row r="6" spans="1:2" s="15" customFormat="1" ht="60" x14ac:dyDescent="0.25">
      <c r="A6" s="119">
        <v>3</v>
      </c>
      <c r="B6" s="120" t="s">
        <v>187</v>
      </c>
    </row>
    <row r="7" spans="1:2" x14ac:dyDescent="0.25">
      <c r="A7" s="119">
        <v>4</v>
      </c>
      <c r="B7" s="121" t="s">
        <v>185</v>
      </c>
    </row>
    <row r="8" spans="1:2" ht="30" x14ac:dyDescent="0.25">
      <c r="A8" s="119">
        <v>5</v>
      </c>
      <c r="B8" s="121" t="s">
        <v>188</v>
      </c>
    </row>
    <row r="9" spans="1:2" x14ac:dyDescent="0.25">
      <c r="A9" s="122">
        <v>7</v>
      </c>
      <c r="B9" s="121" t="s">
        <v>186</v>
      </c>
    </row>
    <row r="10" spans="1:2" ht="30" x14ac:dyDescent="0.25">
      <c r="A10" s="89">
        <v>8</v>
      </c>
      <c r="B10" s="121" t="s">
        <v>189</v>
      </c>
    </row>
    <row r="11" spans="1:2" ht="180" x14ac:dyDescent="0.25">
      <c r="A11" s="123">
        <v>11</v>
      </c>
      <c r="B11" s="121" t="s">
        <v>190</v>
      </c>
    </row>
  </sheetData>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20" t="s">
        <v>63</v>
      </c>
    </row>
    <row r="3" spans="1:13" x14ac:dyDescent="0.25">
      <c r="A3" t="s">
        <v>49</v>
      </c>
      <c r="C3" t="s">
        <v>29</v>
      </c>
      <c r="E3" t="s">
        <v>7</v>
      </c>
      <c r="G3" t="s">
        <v>31</v>
      </c>
      <c r="I3" t="s">
        <v>50</v>
      </c>
      <c r="K3" t="s">
        <v>32</v>
      </c>
      <c r="M3" t="s">
        <v>33</v>
      </c>
    </row>
    <row r="4" spans="1:13" x14ac:dyDescent="0.25">
      <c r="A4" t="s">
        <v>51</v>
      </c>
      <c r="C4" t="s">
        <v>56</v>
      </c>
      <c r="E4" t="s">
        <v>9</v>
      </c>
      <c r="G4" t="s">
        <v>9</v>
      </c>
      <c r="I4" t="s">
        <v>9</v>
      </c>
      <c r="K4" t="s">
        <v>9</v>
      </c>
      <c r="M4" t="s">
        <v>9</v>
      </c>
    </row>
    <row r="5" spans="1:13" x14ac:dyDescent="0.25">
      <c r="A5" t="s">
        <v>10</v>
      </c>
      <c r="C5" t="s">
        <v>55</v>
      </c>
      <c r="E5" t="s">
        <v>11</v>
      </c>
      <c r="G5" t="s">
        <v>11</v>
      </c>
      <c r="I5" t="s">
        <v>11</v>
      </c>
      <c r="K5" t="s">
        <v>11</v>
      </c>
      <c r="M5" t="s">
        <v>11</v>
      </c>
    </row>
    <row r="6" spans="1:13" x14ac:dyDescent="0.25">
      <c r="E6" t="s">
        <v>57</v>
      </c>
      <c r="I6" t="s">
        <v>66</v>
      </c>
      <c r="K6" t="s">
        <v>69</v>
      </c>
      <c r="M6" t="s">
        <v>67</v>
      </c>
    </row>
    <row r="9" spans="1:13" x14ac:dyDescent="0.25">
      <c r="A9" t="s">
        <v>34</v>
      </c>
      <c r="C9" t="s">
        <v>52</v>
      </c>
      <c r="E9" t="s">
        <v>53</v>
      </c>
      <c r="G9" t="s">
        <v>54</v>
      </c>
    </row>
    <row r="10" spans="1:13" x14ac:dyDescent="0.25">
      <c r="A10" t="s">
        <v>9</v>
      </c>
      <c r="C10" t="s">
        <v>9</v>
      </c>
      <c r="E10" t="s">
        <v>9</v>
      </c>
      <c r="G10" t="s">
        <v>9</v>
      </c>
    </row>
    <row r="11" spans="1:13" x14ac:dyDescent="0.25">
      <c r="A11" t="s">
        <v>11</v>
      </c>
      <c r="C11" t="s">
        <v>11</v>
      </c>
      <c r="E11" t="s">
        <v>11</v>
      </c>
      <c r="G11" t="s">
        <v>11</v>
      </c>
    </row>
    <row r="12" spans="1:13" x14ac:dyDescent="0.25">
      <c r="A12" t="s">
        <v>59</v>
      </c>
      <c r="C12" t="s">
        <v>58</v>
      </c>
      <c r="E12" t="s">
        <v>68</v>
      </c>
      <c r="G12" t="s">
        <v>59</v>
      </c>
    </row>
    <row r="13" spans="1:13" x14ac:dyDescent="0.25">
      <c r="G13" t="s">
        <v>60</v>
      </c>
    </row>
    <row r="14" spans="1:13" x14ac:dyDescent="0.25">
      <c r="A14" t="s">
        <v>64</v>
      </c>
      <c r="C14" t="s">
        <v>65</v>
      </c>
    </row>
    <row r="15" spans="1:13" x14ac:dyDescent="0.25">
      <c r="A15" t="s">
        <v>9</v>
      </c>
      <c r="C15" t="s">
        <v>9</v>
      </c>
    </row>
    <row r="16" spans="1:13" x14ac:dyDescent="0.25">
      <c r="A16" t="s">
        <v>11</v>
      </c>
      <c r="C16" t="s">
        <v>11</v>
      </c>
    </row>
    <row r="17" spans="1:13" x14ac:dyDescent="0.25">
      <c r="A17" t="s">
        <v>61</v>
      </c>
      <c r="C17" t="s">
        <v>62</v>
      </c>
      <c r="J17" s="17"/>
      <c r="K17" s="18"/>
      <c r="L17" s="17"/>
      <c r="M17" s="17"/>
    </row>
    <row r="18" spans="1:13" x14ac:dyDescent="0.25">
      <c r="J18" s="17"/>
      <c r="K18" s="18"/>
      <c r="L18" s="17"/>
      <c r="M18" s="17"/>
    </row>
    <row r="19" spans="1:13" x14ac:dyDescent="0.25">
      <c r="J19" s="17"/>
      <c r="K19" s="18"/>
      <c r="L19" s="17"/>
      <c r="M19" s="17"/>
    </row>
    <row r="20" spans="1:13" x14ac:dyDescent="0.25">
      <c r="J20" s="17"/>
      <c r="K20" s="18"/>
      <c r="L20" s="17"/>
      <c r="M20" s="17"/>
    </row>
    <row r="21" spans="1:13" x14ac:dyDescent="0.25">
      <c r="J21" s="17"/>
      <c r="K21" s="18"/>
      <c r="L21" s="17"/>
      <c r="M21" s="17"/>
    </row>
    <row r="22" spans="1:13" x14ac:dyDescent="0.25">
      <c r="A22" s="19"/>
      <c r="C22" s="19"/>
      <c r="H22" s="20"/>
    </row>
    <row r="23" spans="1:13" x14ac:dyDescent="0.25">
      <c r="H23" s="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5BD7-595A-4F97-A981-8D6DC1736456}">
  <dimension ref="B1:B2"/>
  <sheetViews>
    <sheetView workbookViewId="0">
      <selection activeCell="S18" sqref="S18"/>
    </sheetView>
  </sheetViews>
  <sheetFormatPr defaultRowHeight="15" x14ac:dyDescent="0.25"/>
  <sheetData>
    <row r="1" spans="2:2" s="124" customFormat="1" x14ac:dyDescent="0.25">
      <c r="B1" s="124" t="s">
        <v>194</v>
      </c>
    </row>
    <row r="2" spans="2:2" s="124" customFormat="1" x14ac:dyDescent="0.25">
      <c r="B2" s="124" t="s">
        <v>193</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7"/>
  <sheetViews>
    <sheetView workbookViewId="0">
      <selection activeCell="A11" sqref="A11"/>
    </sheetView>
  </sheetViews>
  <sheetFormatPr defaultColWidth="9.140625" defaultRowHeight="15" x14ac:dyDescent="0.25"/>
  <cols>
    <col min="1" max="1" width="16.140625" style="39" bestFit="1" customWidth="1"/>
    <col min="2" max="2" width="9.140625" style="39"/>
    <col min="3" max="3" width="8.7109375" style="39" bestFit="1" customWidth="1"/>
    <col min="4" max="4" width="5.42578125" style="39" bestFit="1" customWidth="1"/>
    <col min="5" max="5" width="13.42578125" style="39" customWidth="1"/>
    <col min="6" max="6" width="9.140625" style="39"/>
    <col min="7" max="7" width="16.7109375" style="39" bestFit="1" customWidth="1"/>
    <col min="8" max="8" width="8.7109375" style="39" bestFit="1" customWidth="1"/>
    <col min="9" max="9" width="26.7109375" style="39" bestFit="1" customWidth="1"/>
    <col min="10" max="11" width="8.7109375" style="39" bestFit="1" customWidth="1"/>
    <col min="12" max="12" width="9.140625" style="39"/>
    <col min="13" max="13" width="9.7109375" style="39" bestFit="1" customWidth="1"/>
    <col min="14" max="14" width="9.140625" style="39"/>
    <col min="15" max="15" width="9.7109375" style="39" bestFit="1" customWidth="1"/>
    <col min="16" max="16" width="9.140625" style="39"/>
    <col min="17" max="17" width="9.7109375" style="39" bestFit="1" customWidth="1"/>
    <col min="18" max="18" width="9.140625" style="39"/>
    <col min="19" max="19" width="9.7109375" style="39" bestFit="1" customWidth="1"/>
    <col min="20" max="20" width="9.140625" style="39"/>
    <col min="21" max="21" width="9.7109375" style="39" bestFit="1" customWidth="1"/>
    <col min="22" max="22" width="9.140625" style="39"/>
    <col min="23" max="23" width="10.7109375" style="39" bestFit="1" customWidth="1"/>
    <col min="24" max="24" width="19.85546875" style="50" customWidth="1"/>
    <col min="25" max="25" width="10.85546875" style="50" bestFit="1" customWidth="1"/>
    <col min="26" max="26" width="9.140625" style="39"/>
    <col min="27" max="27" width="9.7109375" style="39" bestFit="1" customWidth="1"/>
    <col min="28" max="28" width="9.140625" style="39"/>
    <col min="29" max="29" width="9.7109375" style="39" bestFit="1" customWidth="1"/>
    <col min="30" max="30" width="9.140625" style="39"/>
    <col min="31" max="31" width="9.7109375" style="39" bestFit="1" customWidth="1"/>
    <col min="32" max="32" width="9.140625" style="39"/>
    <col min="33" max="33" width="9.7109375" style="39" bestFit="1" customWidth="1"/>
    <col min="34" max="16384" width="9.140625" style="39"/>
  </cols>
  <sheetData>
    <row r="1" spans="1:33" x14ac:dyDescent="0.25">
      <c r="A1" s="39" t="s">
        <v>28</v>
      </c>
      <c r="C1" s="39" t="s">
        <v>29</v>
      </c>
      <c r="E1" s="39" t="s">
        <v>7</v>
      </c>
      <c r="G1" s="53" t="s">
        <v>31</v>
      </c>
      <c r="I1" s="53" t="s">
        <v>50</v>
      </c>
      <c r="AE1" s="40"/>
      <c r="AG1" s="40"/>
    </row>
    <row r="2" spans="1:33" x14ac:dyDescent="0.25">
      <c r="A2" s="39" t="s">
        <v>8</v>
      </c>
      <c r="C2" s="39" t="s">
        <v>9</v>
      </c>
      <c r="E2" s="39" t="s">
        <v>9</v>
      </c>
      <c r="G2" s="53" t="s">
        <v>9</v>
      </c>
      <c r="I2" s="53" t="s">
        <v>111</v>
      </c>
      <c r="AE2" s="40"/>
      <c r="AG2" s="40"/>
    </row>
    <row r="3" spans="1:33" x14ac:dyDescent="0.25">
      <c r="A3" s="39" t="s">
        <v>10</v>
      </c>
      <c r="C3" s="39" t="s">
        <v>11</v>
      </c>
      <c r="E3" s="39" t="s">
        <v>11</v>
      </c>
      <c r="G3" s="53" t="s">
        <v>11</v>
      </c>
      <c r="I3" s="53" t="s">
        <v>112</v>
      </c>
      <c r="AE3" s="40"/>
      <c r="AG3" s="40"/>
    </row>
    <row r="4" spans="1:33" ht="30" x14ac:dyDescent="0.25">
      <c r="A4" s="39" t="s">
        <v>75</v>
      </c>
      <c r="E4" s="39" t="s">
        <v>30</v>
      </c>
      <c r="G4" s="39" t="s">
        <v>109</v>
      </c>
      <c r="I4" s="39" t="s">
        <v>11</v>
      </c>
      <c r="AE4" s="40"/>
      <c r="AG4" s="40"/>
    </row>
    <row r="5" spans="1:33" x14ac:dyDescent="0.25">
      <c r="A5" s="41"/>
      <c r="I5" s="39" t="s">
        <v>110</v>
      </c>
    </row>
    <row r="7" spans="1:33" x14ac:dyDescent="0.25">
      <c r="A7" s="7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3.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Introduction</vt:lpstr>
      <vt:lpstr>Instructions</vt:lpstr>
      <vt:lpstr>Audit Tool</vt:lpstr>
      <vt:lpstr>Summary</vt:lpstr>
      <vt:lpstr>Recommendations</vt:lpstr>
      <vt:lpstr>Sheet7</vt:lpstr>
      <vt:lpstr>Swallowing difficulties</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2020-11-19T15:15:58Z</cp:lastPrinted>
  <dcterms:created xsi:type="dcterms:W3CDTF">2017-11-02T15:30:02Z</dcterms:created>
  <dcterms:modified xsi:type="dcterms:W3CDTF">2021-10-07T08:33:31Z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